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4000" windowHeight="9510" firstSheet="12" activeTab="15"/>
  </bookViews>
  <sheets>
    <sheet name="TDE" sheetId="1" r:id="rId1"/>
    <sheet name="TDE DOKTORA" sheetId="2" r:id="rId2"/>
    <sheet name="SİYASET BİL.KAMU YÖN" sheetId="3" r:id="rId3"/>
    <sheet name="ULS İLİŞK" sheetId="4" r:id="rId4"/>
    <sheet name="TÜRKÇE EĞİT" sheetId="5" r:id="rId5"/>
    <sheet name="EĞT.BİL" sheetId="6" r:id="rId6"/>
    <sheet name="EPÖ" sheetId="7" r:id="rId7"/>
    <sheet name="EĞT.YÖN.DEN" sheetId="8" r:id="rId8"/>
    <sheet name="SINIF EĞİTİMİ" sheetId="9" r:id="rId9"/>
    <sheet name="SOSYAL BİLGİLER öĞR" sheetId="10" r:id="rId10"/>
    <sheet name="TARİH" sheetId="11" r:id="rId11"/>
    <sheet name="TARİH DOKTORA" sheetId="12" r:id="rId12"/>
    <sheet name="ANTROPOLOJİ" sheetId="13" r:id="rId13"/>
    <sheet name="YABANCI ÖĞRENCİANTROPOLOJİ" sheetId="15" r:id="rId14"/>
    <sheet name="YABANCIÖĞRENCİ ULUSLARARASI" sheetId="14" r:id="rId15"/>
    <sheet name="GELENEKSEL TÜRK EL SANATLARI" sheetId="16" r:id="rId16"/>
  </sheets>
  <calcPr calcId="145621"/>
</workbook>
</file>

<file path=xl/calcChain.xml><?xml version="1.0" encoding="utf-8"?>
<calcChain xmlns="http://schemas.openxmlformats.org/spreadsheetml/2006/main">
  <c r="J8" i="16" l="1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H9" i="16" l="1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8" i="16"/>
  <c r="L28" i="16" l="1"/>
  <c r="D28" i="16"/>
  <c r="M28" i="16" s="1"/>
  <c r="L27" i="16"/>
  <c r="M27" i="16" s="1"/>
  <c r="D27" i="16"/>
  <c r="L26" i="16"/>
  <c r="D26" i="16"/>
  <c r="M26" i="16" s="1"/>
  <c r="L25" i="16"/>
  <c r="D25" i="16"/>
  <c r="L24" i="16"/>
  <c r="D24" i="16"/>
  <c r="M24" i="16" s="1"/>
  <c r="L23" i="16"/>
  <c r="D23" i="16"/>
  <c r="L22" i="16"/>
  <c r="D22" i="16"/>
  <c r="M22" i="16" s="1"/>
  <c r="L21" i="16"/>
  <c r="D21" i="16"/>
  <c r="L20" i="16"/>
  <c r="D20" i="16"/>
  <c r="M20" i="16" s="1"/>
  <c r="L19" i="16"/>
  <c r="D19" i="16"/>
  <c r="M19" i="16" s="1"/>
  <c r="L18" i="16"/>
  <c r="D18" i="16"/>
  <c r="M18" i="16" s="1"/>
  <c r="L17" i="16"/>
  <c r="D17" i="16"/>
  <c r="L16" i="16"/>
  <c r="D16" i="16"/>
  <c r="L15" i="16"/>
  <c r="D15" i="16"/>
  <c r="L14" i="16"/>
  <c r="D14" i="16"/>
  <c r="L13" i="16"/>
  <c r="D13" i="16"/>
  <c r="L12" i="16"/>
  <c r="D12" i="16"/>
  <c r="L11" i="16"/>
  <c r="D11" i="16"/>
  <c r="L10" i="16"/>
  <c r="D10" i="16"/>
  <c r="L9" i="16"/>
  <c r="D9" i="16"/>
  <c r="L8" i="16"/>
  <c r="D8" i="16"/>
  <c r="J5" i="14"/>
  <c r="H5" i="14"/>
  <c r="F5" i="14"/>
  <c r="D5" i="14"/>
  <c r="J5" i="15"/>
  <c r="H5" i="15"/>
  <c r="F5" i="15"/>
  <c r="D5" i="15"/>
  <c r="J16" i="13"/>
  <c r="H16" i="13"/>
  <c r="F16" i="13"/>
  <c r="D16" i="13"/>
  <c r="J15" i="13"/>
  <c r="H15" i="13"/>
  <c r="F15" i="13"/>
  <c r="D15" i="13"/>
  <c r="J14" i="13"/>
  <c r="H14" i="13"/>
  <c r="F14" i="13"/>
  <c r="D14" i="13"/>
  <c r="J13" i="13"/>
  <c r="H13" i="13"/>
  <c r="F13" i="13"/>
  <c r="D13" i="13"/>
  <c r="J12" i="13"/>
  <c r="H12" i="13"/>
  <c r="F12" i="13"/>
  <c r="D12" i="13"/>
  <c r="J11" i="13"/>
  <c r="H11" i="13"/>
  <c r="F11" i="13"/>
  <c r="D11" i="13"/>
  <c r="J10" i="13"/>
  <c r="H10" i="13"/>
  <c r="F10" i="13"/>
  <c r="D10" i="13"/>
  <c r="J9" i="13"/>
  <c r="H9" i="13"/>
  <c r="F9" i="13"/>
  <c r="D9" i="13"/>
  <c r="J8" i="13"/>
  <c r="H8" i="13"/>
  <c r="F8" i="13"/>
  <c r="D8" i="13"/>
  <c r="J7" i="13"/>
  <c r="H7" i="13"/>
  <c r="F7" i="13"/>
  <c r="D7" i="13"/>
  <c r="J6" i="13"/>
  <c r="H6" i="13"/>
  <c r="F6" i="13"/>
  <c r="D6" i="13"/>
  <c r="J5" i="13"/>
  <c r="H5" i="13"/>
  <c r="F5" i="13"/>
  <c r="D5" i="13"/>
  <c r="J40" i="11"/>
  <c r="H40" i="11"/>
  <c r="F40" i="11"/>
  <c r="D40" i="11"/>
  <c r="J39" i="11"/>
  <c r="H39" i="11"/>
  <c r="F39" i="11"/>
  <c r="D39" i="11"/>
  <c r="J38" i="11"/>
  <c r="H38" i="11"/>
  <c r="F38" i="11"/>
  <c r="D38" i="11"/>
  <c r="K38" i="11" s="1"/>
  <c r="J37" i="11"/>
  <c r="H37" i="11"/>
  <c r="F37" i="11"/>
  <c r="D37" i="11"/>
  <c r="K37" i="11" s="1"/>
  <c r="J36" i="11"/>
  <c r="H36" i="11"/>
  <c r="F36" i="11"/>
  <c r="D36" i="11"/>
  <c r="K36" i="11" s="1"/>
  <c r="J35" i="11"/>
  <c r="H35" i="11"/>
  <c r="F35" i="11"/>
  <c r="D35" i="11"/>
  <c r="K35" i="11" s="1"/>
  <c r="J34" i="11"/>
  <c r="H34" i="11"/>
  <c r="F34" i="11"/>
  <c r="D34" i="11"/>
  <c r="K34" i="11" s="1"/>
  <c r="J33" i="11"/>
  <c r="H33" i="11"/>
  <c r="F33" i="11"/>
  <c r="D33" i="11"/>
  <c r="K33" i="11" s="1"/>
  <c r="J32" i="11"/>
  <c r="H32" i="11"/>
  <c r="F32" i="11"/>
  <c r="D32" i="11"/>
  <c r="K32" i="11" s="1"/>
  <c r="J31" i="11"/>
  <c r="H31" i="11"/>
  <c r="F31" i="11"/>
  <c r="D31" i="11"/>
  <c r="K31" i="11" s="1"/>
  <c r="J30" i="11"/>
  <c r="H30" i="11"/>
  <c r="F30" i="11"/>
  <c r="D30" i="11"/>
  <c r="K30" i="11" s="1"/>
  <c r="J29" i="11"/>
  <c r="H29" i="11"/>
  <c r="F29" i="11"/>
  <c r="D29" i="11"/>
  <c r="K29" i="11" s="1"/>
  <c r="J28" i="11"/>
  <c r="H28" i="11"/>
  <c r="F28" i="11"/>
  <c r="D28" i="11"/>
  <c r="K28" i="11" s="1"/>
  <c r="J27" i="11"/>
  <c r="H27" i="11"/>
  <c r="F27" i="11"/>
  <c r="D27" i="11"/>
  <c r="K27" i="11" s="1"/>
  <c r="J26" i="11"/>
  <c r="H26" i="11"/>
  <c r="F26" i="11"/>
  <c r="D26" i="11"/>
  <c r="K26" i="11" s="1"/>
  <c r="J25" i="11"/>
  <c r="H25" i="11"/>
  <c r="F25" i="11"/>
  <c r="D25" i="11"/>
  <c r="K25" i="11" s="1"/>
  <c r="J40" i="9"/>
  <c r="H40" i="9"/>
  <c r="F40" i="9"/>
  <c r="D40" i="9"/>
  <c r="J39" i="9"/>
  <c r="H39" i="9"/>
  <c r="F39" i="9"/>
  <c r="D39" i="9"/>
  <c r="J38" i="9"/>
  <c r="H38" i="9"/>
  <c r="F38" i="9"/>
  <c r="D38" i="9"/>
  <c r="J37" i="9"/>
  <c r="H37" i="9"/>
  <c r="F37" i="9"/>
  <c r="D37" i="9"/>
  <c r="J36" i="9"/>
  <c r="H36" i="9"/>
  <c r="F36" i="9"/>
  <c r="D36" i="9"/>
  <c r="J35" i="9"/>
  <c r="H35" i="9"/>
  <c r="F35" i="9"/>
  <c r="D35" i="9"/>
  <c r="J34" i="9"/>
  <c r="H34" i="9"/>
  <c r="F34" i="9"/>
  <c r="D34" i="9"/>
  <c r="K34" i="9" s="1"/>
  <c r="J33" i="9"/>
  <c r="H33" i="9"/>
  <c r="F33" i="9"/>
  <c r="D33" i="9"/>
  <c r="K33" i="9" s="1"/>
  <c r="J32" i="9"/>
  <c r="H32" i="9"/>
  <c r="F32" i="9"/>
  <c r="D32" i="9"/>
  <c r="J31" i="9"/>
  <c r="H31" i="9"/>
  <c r="F31" i="9"/>
  <c r="D31" i="9"/>
  <c r="K31" i="9" s="1"/>
  <c r="J30" i="9"/>
  <c r="H30" i="9"/>
  <c r="F30" i="9"/>
  <c r="D30" i="9"/>
  <c r="K30" i="9" s="1"/>
  <c r="J29" i="9"/>
  <c r="H29" i="9"/>
  <c r="F29" i="9"/>
  <c r="D29" i="9"/>
  <c r="K29" i="9" s="1"/>
  <c r="J28" i="9"/>
  <c r="H28" i="9"/>
  <c r="F28" i="9"/>
  <c r="D28" i="9"/>
  <c r="K28" i="9" s="1"/>
  <c r="J27" i="9"/>
  <c r="H27" i="9"/>
  <c r="F27" i="9"/>
  <c r="D27" i="9"/>
  <c r="K27" i="9" s="1"/>
  <c r="J26" i="9"/>
  <c r="H26" i="9"/>
  <c r="F26" i="9"/>
  <c r="D26" i="9"/>
  <c r="K26" i="9" s="1"/>
  <c r="J25" i="9"/>
  <c r="H25" i="9"/>
  <c r="F25" i="9"/>
  <c r="D25" i="9"/>
  <c r="K25" i="9" s="1"/>
  <c r="M21" i="16" l="1"/>
  <c r="M25" i="16"/>
  <c r="M9" i="16"/>
  <c r="M11" i="16"/>
  <c r="M13" i="16"/>
  <c r="M15" i="16"/>
  <c r="M17" i="16"/>
  <c r="M8" i="16"/>
  <c r="M10" i="16"/>
  <c r="M12" i="16"/>
  <c r="M14" i="16"/>
  <c r="M16" i="16"/>
  <c r="M23" i="16"/>
  <c r="K5" i="14"/>
  <c r="K5" i="15"/>
  <c r="K5" i="13"/>
  <c r="K6" i="13"/>
  <c r="K7" i="13"/>
  <c r="K8" i="13"/>
  <c r="K9" i="13"/>
  <c r="K10" i="13"/>
  <c r="K11" i="13"/>
  <c r="K12" i="13"/>
  <c r="K13" i="13"/>
  <c r="K14" i="13"/>
  <c r="K15" i="13"/>
  <c r="K16" i="13"/>
  <c r="K39" i="11"/>
  <c r="K40" i="11"/>
  <c r="K32" i="9"/>
  <c r="K35" i="9"/>
  <c r="K36" i="9"/>
  <c r="K37" i="9"/>
  <c r="K38" i="9"/>
  <c r="K39" i="9"/>
  <c r="K40" i="9"/>
  <c r="J40" i="7" l="1"/>
  <c r="H40" i="7"/>
  <c r="F40" i="7"/>
  <c r="D40" i="7"/>
  <c r="J39" i="7"/>
  <c r="H39" i="7"/>
  <c r="F39" i="7"/>
  <c r="D39" i="7"/>
  <c r="J38" i="7"/>
  <c r="H38" i="7"/>
  <c r="F38" i="7"/>
  <c r="D38" i="7"/>
  <c r="K38" i="7" s="1"/>
  <c r="J37" i="7"/>
  <c r="H37" i="7"/>
  <c r="F37" i="7"/>
  <c r="D37" i="7"/>
  <c r="K37" i="7" s="1"/>
  <c r="J36" i="7"/>
  <c r="H36" i="7"/>
  <c r="F36" i="7"/>
  <c r="D36" i="7"/>
  <c r="K36" i="7" s="1"/>
  <c r="J35" i="7"/>
  <c r="H35" i="7"/>
  <c r="F35" i="7"/>
  <c r="D35" i="7"/>
  <c r="K35" i="7" s="1"/>
  <c r="J34" i="7"/>
  <c r="H34" i="7"/>
  <c r="F34" i="7"/>
  <c r="D34" i="7"/>
  <c r="K34" i="7" s="1"/>
  <c r="J33" i="7"/>
  <c r="H33" i="7"/>
  <c r="F33" i="7"/>
  <c r="D33" i="7"/>
  <c r="K33" i="7" s="1"/>
  <c r="J32" i="7"/>
  <c r="H32" i="7"/>
  <c r="F32" i="7"/>
  <c r="D32" i="7"/>
  <c r="K32" i="7" s="1"/>
  <c r="J31" i="7"/>
  <c r="H31" i="7"/>
  <c r="F31" i="7"/>
  <c r="D31" i="7"/>
  <c r="K31" i="7" s="1"/>
  <c r="J30" i="7"/>
  <c r="H30" i="7"/>
  <c r="F30" i="7"/>
  <c r="D30" i="7"/>
  <c r="K30" i="7" s="1"/>
  <c r="J29" i="7"/>
  <c r="H29" i="7"/>
  <c r="F29" i="7"/>
  <c r="D29" i="7"/>
  <c r="K29" i="7" s="1"/>
  <c r="J28" i="7"/>
  <c r="H28" i="7"/>
  <c r="F28" i="7"/>
  <c r="D28" i="7"/>
  <c r="K28" i="7" s="1"/>
  <c r="J27" i="7"/>
  <c r="H27" i="7"/>
  <c r="F27" i="7"/>
  <c r="D27" i="7"/>
  <c r="K27" i="7" s="1"/>
  <c r="J26" i="7"/>
  <c r="H26" i="7"/>
  <c r="F26" i="7"/>
  <c r="D26" i="7"/>
  <c r="K26" i="7" s="1"/>
  <c r="J25" i="7"/>
  <c r="H25" i="7"/>
  <c r="F25" i="7"/>
  <c r="D25" i="7"/>
  <c r="K25" i="7" s="1"/>
  <c r="D5" i="6"/>
  <c r="F5" i="6"/>
  <c r="H5" i="6"/>
  <c r="J5" i="6"/>
  <c r="D6" i="6"/>
  <c r="F6" i="6"/>
  <c r="H6" i="6"/>
  <c r="J6" i="6"/>
  <c r="D7" i="6"/>
  <c r="F7" i="6"/>
  <c r="H7" i="6"/>
  <c r="J7" i="6"/>
  <c r="D8" i="6"/>
  <c r="F8" i="6"/>
  <c r="H8" i="6"/>
  <c r="J8" i="6"/>
  <c r="D9" i="6"/>
  <c r="F9" i="6"/>
  <c r="H9" i="6"/>
  <c r="J9" i="6"/>
  <c r="D10" i="6"/>
  <c r="F10" i="6"/>
  <c r="H10" i="6"/>
  <c r="J10" i="6"/>
  <c r="D11" i="6"/>
  <c r="F11" i="6"/>
  <c r="H11" i="6"/>
  <c r="J11" i="6"/>
  <c r="D12" i="6"/>
  <c r="F12" i="6"/>
  <c r="H12" i="6"/>
  <c r="J12" i="6"/>
  <c r="D13" i="6"/>
  <c r="F13" i="6"/>
  <c r="H13" i="6"/>
  <c r="J13" i="6"/>
  <c r="D14" i="6"/>
  <c r="F14" i="6"/>
  <c r="H14" i="6"/>
  <c r="J14" i="6"/>
  <c r="D15" i="6"/>
  <c r="F15" i="6"/>
  <c r="H15" i="6"/>
  <c r="J15" i="6"/>
  <c r="D16" i="6"/>
  <c r="F16" i="6"/>
  <c r="H16" i="6"/>
  <c r="J16" i="6"/>
  <c r="D17" i="6"/>
  <c r="F17" i="6"/>
  <c r="H17" i="6"/>
  <c r="J17" i="6"/>
  <c r="D18" i="6"/>
  <c r="F18" i="6"/>
  <c r="H18" i="6"/>
  <c r="K18" i="6" s="1"/>
  <c r="J18" i="6"/>
  <c r="J40" i="5"/>
  <c r="H40" i="5"/>
  <c r="F40" i="5"/>
  <c r="D40" i="5"/>
  <c r="J39" i="5"/>
  <c r="H39" i="5"/>
  <c r="F39" i="5"/>
  <c r="D39" i="5"/>
  <c r="J38" i="5"/>
  <c r="H38" i="5"/>
  <c r="F38" i="5"/>
  <c r="D38" i="5"/>
  <c r="J37" i="5"/>
  <c r="H37" i="5"/>
  <c r="F37" i="5"/>
  <c r="D37" i="5"/>
  <c r="J36" i="5"/>
  <c r="H36" i="5"/>
  <c r="F36" i="5"/>
  <c r="D36" i="5"/>
  <c r="J35" i="5"/>
  <c r="H35" i="5"/>
  <c r="F35" i="5"/>
  <c r="D35" i="5"/>
  <c r="J34" i="5"/>
  <c r="H34" i="5"/>
  <c r="F34" i="5"/>
  <c r="D34" i="5"/>
  <c r="J33" i="5"/>
  <c r="H33" i="5"/>
  <c r="F33" i="5"/>
  <c r="D33" i="5"/>
  <c r="J32" i="5"/>
  <c r="H32" i="5"/>
  <c r="F32" i="5"/>
  <c r="D32" i="5"/>
  <c r="J31" i="5"/>
  <c r="H31" i="5"/>
  <c r="F31" i="5"/>
  <c r="D31" i="5"/>
  <c r="J30" i="5"/>
  <c r="H30" i="5"/>
  <c r="F30" i="5"/>
  <c r="D30" i="5"/>
  <c r="J29" i="5"/>
  <c r="H29" i="5"/>
  <c r="F29" i="5"/>
  <c r="D29" i="5"/>
  <c r="J28" i="5"/>
  <c r="H28" i="5"/>
  <c r="F28" i="5"/>
  <c r="D28" i="5"/>
  <c r="J27" i="5"/>
  <c r="H27" i="5"/>
  <c r="F27" i="5"/>
  <c r="D27" i="5"/>
  <c r="J26" i="5"/>
  <c r="H26" i="5"/>
  <c r="F26" i="5"/>
  <c r="D26" i="5"/>
  <c r="J25" i="5"/>
  <c r="H25" i="5"/>
  <c r="F25" i="5"/>
  <c r="D25" i="5"/>
  <c r="J37" i="4"/>
  <c r="H37" i="4"/>
  <c r="F37" i="4"/>
  <c r="D37" i="4"/>
  <c r="J36" i="4"/>
  <c r="H36" i="4"/>
  <c r="F36" i="4"/>
  <c r="D36" i="4"/>
  <c r="J35" i="4"/>
  <c r="H35" i="4"/>
  <c r="F35" i="4"/>
  <c r="D35" i="4"/>
  <c r="J34" i="4"/>
  <c r="H34" i="4"/>
  <c r="F34" i="4"/>
  <c r="D34" i="4"/>
  <c r="J33" i="4"/>
  <c r="H33" i="4"/>
  <c r="F33" i="4"/>
  <c r="D33" i="4"/>
  <c r="J32" i="4"/>
  <c r="H32" i="4"/>
  <c r="F32" i="4"/>
  <c r="D32" i="4"/>
  <c r="J31" i="4"/>
  <c r="H31" i="4"/>
  <c r="F31" i="4"/>
  <c r="D31" i="4"/>
  <c r="J30" i="4"/>
  <c r="H30" i="4"/>
  <c r="F30" i="4"/>
  <c r="D30" i="4"/>
  <c r="J29" i="4"/>
  <c r="H29" i="4"/>
  <c r="F29" i="4"/>
  <c r="D29" i="4"/>
  <c r="J28" i="4"/>
  <c r="H28" i="4"/>
  <c r="F28" i="4"/>
  <c r="D28" i="4"/>
  <c r="J27" i="4"/>
  <c r="H27" i="4"/>
  <c r="F27" i="4"/>
  <c r="D27" i="4"/>
  <c r="J26" i="4"/>
  <c r="H26" i="4"/>
  <c r="F26" i="4"/>
  <c r="D26" i="4"/>
  <c r="J25" i="4"/>
  <c r="H25" i="4"/>
  <c r="F25" i="4"/>
  <c r="D25" i="4"/>
  <c r="J40" i="3"/>
  <c r="H40" i="3"/>
  <c r="F40" i="3"/>
  <c r="D40" i="3"/>
  <c r="J39" i="3"/>
  <c r="H39" i="3"/>
  <c r="F39" i="3"/>
  <c r="D39" i="3"/>
  <c r="J38" i="3"/>
  <c r="H38" i="3"/>
  <c r="F38" i="3"/>
  <c r="D38" i="3"/>
  <c r="J37" i="3"/>
  <c r="H37" i="3"/>
  <c r="F37" i="3"/>
  <c r="D37" i="3"/>
  <c r="J36" i="3"/>
  <c r="H36" i="3"/>
  <c r="F36" i="3"/>
  <c r="D36" i="3"/>
  <c r="J35" i="3"/>
  <c r="H35" i="3"/>
  <c r="F35" i="3"/>
  <c r="D35" i="3"/>
  <c r="J34" i="3"/>
  <c r="H34" i="3"/>
  <c r="F34" i="3"/>
  <c r="D34" i="3"/>
  <c r="J33" i="3"/>
  <c r="H33" i="3"/>
  <c r="F33" i="3"/>
  <c r="D33" i="3"/>
  <c r="J32" i="3"/>
  <c r="H32" i="3"/>
  <c r="F32" i="3"/>
  <c r="D32" i="3"/>
  <c r="J31" i="3"/>
  <c r="H31" i="3"/>
  <c r="F31" i="3"/>
  <c r="D31" i="3"/>
  <c r="J30" i="3"/>
  <c r="H30" i="3"/>
  <c r="F30" i="3"/>
  <c r="D30" i="3"/>
  <c r="J29" i="3"/>
  <c r="H29" i="3"/>
  <c r="F29" i="3"/>
  <c r="D29" i="3"/>
  <c r="J28" i="3"/>
  <c r="H28" i="3"/>
  <c r="F28" i="3"/>
  <c r="D28" i="3"/>
  <c r="J27" i="3"/>
  <c r="H27" i="3"/>
  <c r="F27" i="3"/>
  <c r="D27" i="3"/>
  <c r="J26" i="3"/>
  <c r="H26" i="3"/>
  <c r="F26" i="3"/>
  <c r="D26" i="3"/>
  <c r="J25" i="3"/>
  <c r="H25" i="3"/>
  <c r="F25" i="3"/>
  <c r="D25" i="3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5" i="12"/>
  <c r="H5" i="12"/>
  <c r="F5" i="12"/>
  <c r="D5" i="12"/>
  <c r="J24" i="11"/>
  <c r="H24" i="11"/>
  <c r="F24" i="11"/>
  <c r="D24" i="11"/>
  <c r="J23" i="11"/>
  <c r="H23" i="11"/>
  <c r="F23" i="11"/>
  <c r="D23" i="11"/>
  <c r="J22" i="11"/>
  <c r="H22" i="11"/>
  <c r="F22" i="11"/>
  <c r="D22" i="11"/>
  <c r="J21" i="11"/>
  <c r="H21" i="11"/>
  <c r="F21" i="11"/>
  <c r="D21" i="11"/>
  <c r="J20" i="11"/>
  <c r="H20" i="11"/>
  <c r="F20" i="11"/>
  <c r="D20" i="11"/>
  <c r="J19" i="11"/>
  <c r="H19" i="11"/>
  <c r="F19" i="11"/>
  <c r="D19" i="11"/>
  <c r="J18" i="11"/>
  <c r="H18" i="11"/>
  <c r="F18" i="11"/>
  <c r="D18" i="11"/>
  <c r="J17" i="11"/>
  <c r="H17" i="11"/>
  <c r="F17" i="11"/>
  <c r="D17" i="11"/>
  <c r="J16" i="11"/>
  <c r="H16" i="11"/>
  <c r="F16" i="11"/>
  <c r="D16" i="11"/>
  <c r="J15" i="11"/>
  <c r="H15" i="11"/>
  <c r="F15" i="11"/>
  <c r="D15" i="11"/>
  <c r="J14" i="11"/>
  <c r="H14" i="11"/>
  <c r="F14" i="11"/>
  <c r="D14" i="11"/>
  <c r="J13" i="11"/>
  <c r="H13" i="11"/>
  <c r="F13" i="11"/>
  <c r="D13" i="11"/>
  <c r="J12" i="11"/>
  <c r="H12" i="11"/>
  <c r="F12" i="11"/>
  <c r="D12" i="11"/>
  <c r="J11" i="11"/>
  <c r="H11" i="11"/>
  <c r="F11" i="11"/>
  <c r="D11" i="11"/>
  <c r="J10" i="11"/>
  <c r="H10" i="11"/>
  <c r="F10" i="11"/>
  <c r="D10" i="11"/>
  <c r="J9" i="11"/>
  <c r="H9" i="11"/>
  <c r="F9" i="11"/>
  <c r="D9" i="11"/>
  <c r="J8" i="11"/>
  <c r="H8" i="11"/>
  <c r="F8" i="11"/>
  <c r="D8" i="11"/>
  <c r="J7" i="11"/>
  <c r="H7" i="11"/>
  <c r="F7" i="11"/>
  <c r="D7" i="11"/>
  <c r="J6" i="11"/>
  <c r="H6" i="11"/>
  <c r="F6" i="11"/>
  <c r="D6" i="11"/>
  <c r="J5" i="11"/>
  <c r="H5" i="11"/>
  <c r="F5" i="11"/>
  <c r="D5" i="11"/>
  <c r="J22" i="10"/>
  <c r="H22" i="10"/>
  <c r="F22" i="10"/>
  <c r="D22" i="10"/>
  <c r="J21" i="10"/>
  <c r="H21" i="10"/>
  <c r="F21" i="10"/>
  <c r="D21" i="10"/>
  <c r="J20" i="10"/>
  <c r="H20" i="10"/>
  <c r="F20" i="10"/>
  <c r="D20" i="10"/>
  <c r="J19" i="10"/>
  <c r="H19" i="10"/>
  <c r="F19" i="10"/>
  <c r="D19" i="10"/>
  <c r="J18" i="10"/>
  <c r="H18" i="10"/>
  <c r="F18" i="10"/>
  <c r="D18" i="10"/>
  <c r="J17" i="10"/>
  <c r="H17" i="10"/>
  <c r="F17" i="10"/>
  <c r="D17" i="10"/>
  <c r="J16" i="10"/>
  <c r="H16" i="10"/>
  <c r="F16" i="10"/>
  <c r="D16" i="10"/>
  <c r="J15" i="10"/>
  <c r="H15" i="10"/>
  <c r="F15" i="10"/>
  <c r="D15" i="10"/>
  <c r="J14" i="10"/>
  <c r="H14" i="10"/>
  <c r="F14" i="10"/>
  <c r="D14" i="10"/>
  <c r="J13" i="10"/>
  <c r="H13" i="10"/>
  <c r="F13" i="10"/>
  <c r="D13" i="10"/>
  <c r="J12" i="10"/>
  <c r="H12" i="10"/>
  <c r="F12" i="10"/>
  <c r="D12" i="10"/>
  <c r="J11" i="10"/>
  <c r="H11" i="10"/>
  <c r="F11" i="10"/>
  <c r="D11" i="10"/>
  <c r="J10" i="10"/>
  <c r="H10" i="10"/>
  <c r="F10" i="10"/>
  <c r="D10" i="10"/>
  <c r="J9" i="10"/>
  <c r="H9" i="10"/>
  <c r="F9" i="10"/>
  <c r="D9" i="10"/>
  <c r="J8" i="10"/>
  <c r="H8" i="10"/>
  <c r="F8" i="10"/>
  <c r="D8" i="10"/>
  <c r="J7" i="10"/>
  <c r="H7" i="10"/>
  <c r="F7" i="10"/>
  <c r="D7" i="10"/>
  <c r="J6" i="10"/>
  <c r="H6" i="10"/>
  <c r="F6" i="10"/>
  <c r="D6" i="10"/>
  <c r="J5" i="10"/>
  <c r="H5" i="10"/>
  <c r="F5" i="10"/>
  <c r="D5" i="10"/>
  <c r="J24" i="9"/>
  <c r="H24" i="9"/>
  <c r="F24" i="9"/>
  <c r="D24" i="9"/>
  <c r="J23" i="9"/>
  <c r="H23" i="9"/>
  <c r="F23" i="9"/>
  <c r="D23" i="9"/>
  <c r="J22" i="9"/>
  <c r="H22" i="9"/>
  <c r="F22" i="9"/>
  <c r="D22" i="9"/>
  <c r="J21" i="9"/>
  <c r="H21" i="9"/>
  <c r="F21" i="9"/>
  <c r="D21" i="9"/>
  <c r="J20" i="9"/>
  <c r="H20" i="9"/>
  <c r="F20" i="9"/>
  <c r="D20" i="9"/>
  <c r="J19" i="9"/>
  <c r="H19" i="9"/>
  <c r="F19" i="9"/>
  <c r="D19" i="9"/>
  <c r="J18" i="9"/>
  <c r="H18" i="9"/>
  <c r="F18" i="9"/>
  <c r="D18" i="9"/>
  <c r="J17" i="9"/>
  <c r="H17" i="9"/>
  <c r="F17" i="9"/>
  <c r="D17" i="9"/>
  <c r="J16" i="9"/>
  <c r="H16" i="9"/>
  <c r="F16" i="9"/>
  <c r="D16" i="9"/>
  <c r="J15" i="9"/>
  <c r="H15" i="9"/>
  <c r="F15" i="9"/>
  <c r="D15" i="9"/>
  <c r="J14" i="9"/>
  <c r="H14" i="9"/>
  <c r="F14" i="9"/>
  <c r="D14" i="9"/>
  <c r="J13" i="9"/>
  <c r="H13" i="9"/>
  <c r="F13" i="9"/>
  <c r="D13" i="9"/>
  <c r="J12" i="9"/>
  <c r="H12" i="9"/>
  <c r="F12" i="9"/>
  <c r="D12" i="9"/>
  <c r="J11" i="9"/>
  <c r="H11" i="9"/>
  <c r="F11" i="9"/>
  <c r="D11" i="9"/>
  <c r="J10" i="9"/>
  <c r="H10" i="9"/>
  <c r="F10" i="9"/>
  <c r="D10" i="9"/>
  <c r="J9" i="9"/>
  <c r="H9" i="9"/>
  <c r="F9" i="9"/>
  <c r="D9" i="9"/>
  <c r="J8" i="9"/>
  <c r="H8" i="9"/>
  <c r="F8" i="9"/>
  <c r="D8" i="9"/>
  <c r="J7" i="9"/>
  <c r="H7" i="9"/>
  <c r="F7" i="9"/>
  <c r="D7" i="9"/>
  <c r="K7" i="9" s="1"/>
  <c r="J6" i="9"/>
  <c r="H6" i="9"/>
  <c r="F6" i="9"/>
  <c r="D6" i="9"/>
  <c r="J5" i="9"/>
  <c r="H5" i="9"/>
  <c r="F5" i="9"/>
  <c r="D5" i="9"/>
  <c r="J23" i="8"/>
  <c r="H23" i="8"/>
  <c r="F23" i="8"/>
  <c r="D23" i="8"/>
  <c r="K23" i="8" s="1"/>
  <c r="J22" i="8"/>
  <c r="H22" i="8"/>
  <c r="F22" i="8"/>
  <c r="D22" i="8"/>
  <c r="K22" i="8" s="1"/>
  <c r="J21" i="8"/>
  <c r="H21" i="8"/>
  <c r="F21" i="8"/>
  <c r="D21" i="8"/>
  <c r="J20" i="8"/>
  <c r="H20" i="8"/>
  <c r="F20" i="8"/>
  <c r="D20" i="8"/>
  <c r="J19" i="8"/>
  <c r="H19" i="8"/>
  <c r="F19" i="8"/>
  <c r="D19" i="8"/>
  <c r="K19" i="8" s="1"/>
  <c r="J18" i="8"/>
  <c r="H18" i="8"/>
  <c r="F18" i="8"/>
  <c r="D18" i="8"/>
  <c r="K18" i="8" s="1"/>
  <c r="J17" i="8"/>
  <c r="H17" i="8"/>
  <c r="F17" i="8"/>
  <c r="D17" i="8"/>
  <c r="K17" i="8" s="1"/>
  <c r="J16" i="8"/>
  <c r="H16" i="8"/>
  <c r="F16" i="8"/>
  <c r="D16" i="8"/>
  <c r="K16" i="8" s="1"/>
  <c r="J15" i="8"/>
  <c r="H15" i="8"/>
  <c r="F15" i="8"/>
  <c r="D15" i="8"/>
  <c r="K15" i="8" s="1"/>
  <c r="J14" i="8"/>
  <c r="H14" i="8"/>
  <c r="F14" i="8"/>
  <c r="D14" i="8"/>
  <c r="K14" i="8" s="1"/>
  <c r="J13" i="8"/>
  <c r="H13" i="8"/>
  <c r="F13" i="8"/>
  <c r="D13" i="8"/>
  <c r="J12" i="8"/>
  <c r="H12" i="8"/>
  <c r="F12" i="8"/>
  <c r="D12" i="8"/>
  <c r="J11" i="8"/>
  <c r="H11" i="8"/>
  <c r="F11" i="8"/>
  <c r="D11" i="8"/>
  <c r="K11" i="8" s="1"/>
  <c r="J10" i="8"/>
  <c r="H10" i="8"/>
  <c r="F10" i="8"/>
  <c r="D10" i="8"/>
  <c r="K10" i="8" s="1"/>
  <c r="J9" i="8"/>
  <c r="H9" i="8"/>
  <c r="F9" i="8"/>
  <c r="D9" i="8"/>
  <c r="K9" i="8" s="1"/>
  <c r="J8" i="8"/>
  <c r="H8" i="8"/>
  <c r="F8" i="8"/>
  <c r="D8" i="8"/>
  <c r="K8" i="8" s="1"/>
  <c r="J7" i="8"/>
  <c r="H7" i="8"/>
  <c r="F7" i="8"/>
  <c r="D7" i="8"/>
  <c r="K7" i="8" s="1"/>
  <c r="J6" i="8"/>
  <c r="H6" i="8"/>
  <c r="F6" i="8"/>
  <c r="D6" i="8"/>
  <c r="J5" i="8"/>
  <c r="H5" i="8"/>
  <c r="F5" i="8"/>
  <c r="D5" i="8"/>
  <c r="K5" i="8" s="1"/>
  <c r="J24" i="7"/>
  <c r="H24" i="7"/>
  <c r="F24" i="7"/>
  <c r="D24" i="7"/>
  <c r="J23" i="7"/>
  <c r="H23" i="7"/>
  <c r="F23" i="7"/>
  <c r="D23" i="7"/>
  <c r="J22" i="7"/>
  <c r="H22" i="7"/>
  <c r="F22" i="7"/>
  <c r="D22" i="7"/>
  <c r="J21" i="7"/>
  <c r="H21" i="7"/>
  <c r="F21" i="7"/>
  <c r="D21" i="7"/>
  <c r="J20" i="7"/>
  <c r="H20" i="7"/>
  <c r="F20" i="7"/>
  <c r="D20" i="7"/>
  <c r="J19" i="7"/>
  <c r="H19" i="7"/>
  <c r="F19" i="7"/>
  <c r="D19" i="7"/>
  <c r="J18" i="7"/>
  <c r="H18" i="7"/>
  <c r="F18" i="7"/>
  <c r="D18" i="7"/>
  <c r="J17" i="7"/>
  <c r="H17" i="7"/>
  <c r="F17" i="7"/>
  <c r="D17" i="7"/>
  <c r="J16" i="7"/>
  <c r="H16" i="7"/>
  <c r="F16" i="7"/>
  <c r="D16" i="7"/>
  <c r="J15" i="7"/>
  <c r="H15" i="7"/>
  <c r="F15" i="7"/>
  <c r="D15" i="7"/>
  <c r="J14" i="7"/>
  <c r="H14" i="7"/>
  <c r="F14" i="7"/>
  <c r="D14" i="7"/>
  <c r="J13" i="7"/>
  <c r="H13" i="7"/>
  <c r="F13" i="7"/>
  <c r="D13" i="7"/>
  <c r="J12" i="7"/>
  <c r="H12" i="7"/>
  <c r="F12" i="7"/>
  <c r="D12" i="7"/>
  <c r="J11" i="7"/>
  <c r="H11" i="7"/>
  <c r="F11" i="7"/>
  <c r="D11" i="7"/>
  <c r="J10" i="7"/>
  <c r="H10" i="7"/>
  <c r="F10" i="7"/>
  <c r="D10" i="7"/>
  <c r="J9" i="7"/>
  <c r="H9" i="7"/>
  <c r="F9" i="7"/>
  <c r="D9" i="7"/>
  <c r="J8" i="7"/>
  <c r="H8" i="7"/>
  <c r="F8" i="7"/>
  <c r="D8" i="7"/>
  <c r="J7" i="7"/>
  <c r="H7" i="7"/>
  <c r="F7" i="7"/>
  <c r="D7" i="7"/>
  <c r="J6" i="7"/>
  <c r="H6" i="7"/>
  <c r="F6" i="7"/>
  <c r="D6" i="7"/>
  <c r="J5" i="7"/>
  <c r="H5" i="7"/>
  <c r="F5" i="7"/>
  <c r="D5" i="7"/>
  <c r="J24" i="5"/>
  <c r="H24" i="5"/>
  <c r="F24" i="5"/>
  <c r="D24" i="5"/>
  <c r="J23" i="5"/>
  <c r="H23" i="5"/>
  <c r="F23" i="5"/>
  <c r="D23" i="5"/>
  <c r="J22" i="5"/>
  <c r="H22" i="5"/>
  <c r="F22" i="5"/>
  <c r="D22" i="5"/>
  <c r="K22" i="5" s="1"/>
  <c r="J21" i="5"/>
  <c r="H21" i="5"/>
  <c r="F21" i="5"/>
  <c r="D21" i="5"/>
  <c r="K21" i="5" s="1"/>
  <c r="J20" i="5"/>
  <c r="H20" i="5"/>
  <c r="F20" i="5"/>
  <c r="D20" i="5"/>
  <c r="K20" i="5" s="1"/>
  <c r="J19" i="5"/>
  <c r="H19" i="5"/>
  <c r="F19" i="5"/>
  <c r="D19" i="5"/>
  <c r="K19" i="5" s="1"/>
  <c r="J18" i="5"/>
  <c r="H18" i="5"/>
  <c r="F18" i="5"/>
  <c r="D18" i="5"/>
  <c r="K18" i="5" s="1"/>
  <c r="J17" i="5"/>
  <c r="H17" i="5"/>
  <c r="F17" i="5"/>
  <c r="D17" i="5"/>
  <c r="K17" i="5" s="1"/>
  <c r="J16" i="5"/>
  <c r="H16" i="5"/>
  <c r="F16" i="5"/>
  <c r="D16" i="5"/>
  <c r="K16" i="5" s="1"/>
  <c r="J15" i="5"/>
  <c r="H15" i="5"/>
  <c r="F15" i="5"/>
  <c r="D15" i="5"/>
  <c r="K15" i="5" s="1"/>
  <c r="J14" i="5"/>
  <c r="H14" i="5"/>
  <c r="F14" i="5"/>
  <c r="D14" i="5"/>
  <c r="K14" i="5" s="1"/>
  <c r="J13" i="5"/>
  <c r="H13" i="5"/>
  <c r="F13" i="5"/>
  <c r="D13" i="5"/>
  <c r="K13" i="5" s="1"/>
  <c r="J12" i="5"/>
  <c r="H12" i="5"/>
  <c r="F12" i="5"/>
  <c r="D12" i="5"/>
  <c r="K12" i="5" s="1"/>
  <c r="J11" i="5"/>
  <c r="H11" i="5"/>
  <c r="F11" i="5"/>
  <c r="D11" i="5"/>
  <c r="K11" i="5" s="1"/>
  <c r="J10" i="5"/>
  <c r="H10" i="5"/>
  <c r="F10" i="5"/>
  <c r="D10" i="5"/>
  <c r="K10" i="5" s="1"/>
  <c r="J9" i="5"/>
  <c r="H9" i="5"/>
  <c r="F9" i="5"/>
  <c r="D9" i="5"/>
  <c r="K9" i="5" s="1"/>
  <c r="J8" i="5"/>
  <c r="H8" i="5"/>
  <c r="F8" i="5"/>
  <c r="D8" i="5"/>
  <c r="K8" i="5" s="1"/>
  <c r="J7" i="5"/>
  <c r="H7" i="5"/>
  <c r="F7" i="5"/>
  <c r="D7" i="5"/>
  <c r="K7" i="5" s="1"/>
  <c r="J6" i="5"/>
  <c r="H6" i="5"/>
  <c r="F6" i="5"/>
  <c r="D6" i="5"/>
  <c r="J5" i="5"/>
  <c r="H5" i="5"/>
  <c r="F5" i="5"/>
  <c r="D5" i="5"/>
  <c r="K5" i="5" s="1"/>
  <c r="J24" i="4"/>
  <c r="H24" i="4"/>
  <c r="F24" i="4"/>
  <c r="D24" i="4"/>
  <c r="J23" i="4"/>
  <c r="H23" i="4"/>
  <c r="F23" i="4"/>
  <c r="D23" i="4"/>
  <c r="J22" i="4"/>
  <c r="H22" i="4"/>
  <c r="F22" i="4"/>
  <c r="D22" i="4"/>
  <c r="J21" i="4"/>
  <c r="H21" i="4"/>
  <c r="F21" i="4"/>
  <c r="D21" i="4"/>
  <c r="J20" i="4"/>
  <c r="H20" i="4"/>
  <c r="F20" i="4"/>
  <c r="D20" i="4"/>
  <c r="J19" i="4"/>
  <c r="H19" i="4"/>
  <c r="F19" i="4"/>
  <c r="D19" i="4"/>
  <c r="J18" i="4"/>
  <c r="H18" i="4"/>
  <c r="F18" i="4"/>
  <c r="D18" i="4"/>
  <c r="J17" i="4"/>
  <c r="H17" i="4"/>
  <c r="F17" i="4"/>
  <c r="D17" i="4"/>
  <c r="J16" i="4"/>
  <c r="H16" i="4"/>
  <c r="F16" i="4"/>
  <c r="D16" i="4"/>
  <c r="J15" i="4"/>
  <c r="H15" i="4"/>
  <c r="F15" i="4"/>
  <c r="D15" i="4"/>
  <c r="J14" i="4"/>
  <c r="H14" i="4"/>
  <c r="F14" i="4"/>
  <c r="D14" i="4"/>
  <c r="J13" i="4"/>
  <c r="H13" i="4"/>
  <c r="F13" i="4"/>
  <c r="D13" i="4"/>
  <c r="J12" i="4"/>
  <c r="H12" i="4"/>
  <c r="F12" i="4"/>
  <c r="D12" i="4"/>
  <c r="J11" i="4"/>
  <c r="H11" i="4"/>
  <c r="F11" i="4"/>
  <c r="D11" i="4"/>
  <c r="J10" i="4"/>
  <c r="H10" i="4"/>
  <c r="F10" i="4"/>
  <c r="D10" i="4"/>
  <c r="J9" i="4"/>
  <c r="H9" i="4"/>
  <c r="F9" i="4"/>
  <c r="D9" i="4"/>
  <c r="J8" i="4"/>
  <c r="H8" i="4"/>
  <c r="F8" i="4"/>
  <c r="D8" i="4"/>
  <c r="J7" i="4"/>
  <c r="H7" i="4"/>
  <c r="F7" i="4"/>
  <c r="D7" i="4"/>
  <c r="J6" i="4"/>
  <c r="H6" i="4"/>
  <c r="F6" i="4"/>
  <c r="D6" i="4"/>
  <c r="J5" i="4"/>
  <c r="H5" i="4"/>
  <c r="F5" i="4"/>
  <c r="D5" i="4"/>
  <c r="J24" i="3"/>
  <c r="H24" i="3"/>
  <c r="F24" i="3"/>
  <c r="D24" i="3"/>
  <c r="J23" i="3"/>
  <c r="H23" i="3"/>
  <c r="F23" i="3"/>
  <c r="D23" i="3"/>
  <c r="J22" i="3"/>
  <c r="H22" i="3"/>
  <c r="F22" i="3"/>
  <c r="D22" i="3"/>
  <c r="J21" i="3"/>
  <c r="H21" i="3"/>
  <c r="F21" i="3"/>
  <c r="D21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F14" i="3"/>
  <c r="D14" i="3"/>
  <c r="K14" i="3" s="1"/>
  <c r="J13" i="3"/>
  <c r="H13" i="3"/>
  <c r="F13" i="3"/>
  <c r="D13" i="3"/>
  <c r="K13" i="3" s="1"/>
  <c r="J12" i="3"/>
  <c r="H12" i="3"/>
  <c r="F12" i="3"/>
  <c r="D12" i="3"/>
  <c r="K12" i="3" s="1"/>
  <c r="J11" i="3"/>
  <c r="H11" i="3"/>
  <c r="F11" i="3"/>
  <c r="D11" i="3"/>
  <c r="K11" i="3" s="1"/>
  <c r="J10" i="3"/>
  <c r="H10" i="3"/>
  <c r="F10" i="3"/>
  <c r="D10" i="3"/>
  <c r="K10" i="3" s="1"/>
  <c r="J9" i="3"/>
  <c r="H9" i="3"/>
  <c r="F9" i="3"/>
  <c r="D9" i="3"/>
  <c r="K9" i="3" s="1"/>
  <c r="J8" i="3"/>
  <c r="H8" i="3"/>
  <c r="F8" i="3"/>
  <c r="D8" i="3"/>
  <c r="K8" i="3" s="1"/>
  <c r="J7" i="3"/>
  <c r="H7" i="3"/>
  <c r="F7" i="3"/>
  <c r="D7" i="3"/>
  <c r="K7" i="3" s="1"/>
  <c r="J6" i="3"/>
  <c r="H6" i="3"/>
  <c r="F6" i="3"/>
  <c r="D6" i="3"/>
  <c r="K6" i="3" s="1"/>
  <c r="J5" i="3"/>
  <c r="H5" i="3"/>
  <c r="F5" i="3"/>
  <c r="D5" i="3"/>
  <c r="K5" i="3" s="1"/>
  <c r="J8" i="2"/>
  <c r="H8" i="2"/>
  <c r="F8" i="2"/>
  <c r="D8" i="2"/>
  <c r="J7" i="2"/>
  <c r="H7" i="2"/>
  <c r="F7" i="2"/>
  <c r="D7" i="2"/>
  <c r="J6" i="2"/>
  <c r="H6" i="2"/>
  <c r="F6" i="2"/>
  <c r="D6" i="2"/>
  <c r="J5" i="2"/>
  <c r="H5" i="2"/>
  <c r="F5" i="2"/>
  <c r="D5" i="2"/>
  <c r="K9" i="6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5" i="12"/>
  <c r="K5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6" i="11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5" i="10"/>
  <c r="K6" i="10"/>
  <c r="K5" i="9"/>
  <c r="K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17" i="6"/>
  <c r="K16" i="6"/>
  <c r="K15" i="6"/>
  <c r="K12" i="6"/>
  <c r="K11" i="6"/>
  <c r="K8" i="6"/>
  <c r="K5" i="6"/>
  <c r="K10" i="6"/>
  <c r="K13" i="6"/>
  <c r="K14" i="6"/>
  <c r="K6" i="6"/>
  <c r="K7" i="6"/>
  <c r="K6" i="8"/>
  <c r="K12" i="8"/>
  <c r="K13" i="8"/>
  <c r="K20" i="8"/>
  <c r="K21" i="8"/>
  <c r="K39" i="7"/>
  <c r="K5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40" i="7"/>
  <c r="K24" i="7"/>
  <c r="K6" i="7"/>
  <c r="K23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24" i="5"/>
  <c r="K6" i="5"/>
  <c r="K24" i="4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15" i="3"/>
  <c r="K16" i="3"/>
  <c r="K17" i="3"/>
  <c r="K18" i="3"/>
  <c r="K19" i="3"/>
  <c r="K20" i="3"/>
  <c r="K21" i="3"/>
  <c r="K22" i="3"/>
  <c r="K23" i="3"/>
  <c r="K24" i="3"/>
  <c r="K5" i="2"/>
  <c r="K6" i="2"/>
  <c r="K8" i="2"/>
  <c r="K7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<sst xmlns="http://schemas.openxmlformats.org/spreadsheetml/2006/main" count="972" uniqueCount="414">
  <si>
    <t>ADI SOYADI</t>
  </si>
  <si>
    <t>MÜLAKAT NOTU</t>
  </si>
  <si>
    <t>NOTU</t>
  </si>
  <si>
    <t>SONUÇ</t>
  </si>
  <si>
    <t>SIRA</t>
  </si>
  <si>
    <t>KARAR</t>
  </si>
  <si>
    <t>DİPLOMA NOTU</t>
  </si>
  <si>
    <t>Y.DİL   PUANI</t>
  </si>
  <si>
    <t>ALES     PUANI</t>
  </si>
  <si>
    <t>GİRİŞ SINAVI BAŞARI NOTU</t>
  </si>
  <si>
    <r>
      <t xml:space="preserve">AHİ EVRAN ÜNİVERSİTESİ </t>
    </r>
    <r>
      <rPr>
        <b/>
        <sz val="14"/>
        <color theme="1"/>
        <rFont val="Calibri"/>
        <family val="2"/>
        <charset val="162"/>
        <scheme val="minor"/>
      </rPr>
      <t>SOSYAL BİLİMLER ENSTİTÜSÜ</t>
    </r>
    <r>
      <rPr>
        <sz val="14"/>
        <color theme="1"/>
        <rFont val="Calibri"/>
        <family val="2"/>
        <charset val="162"/>
        <scheme val="minor"/>
      </rPr>
      <t xml:space="preserve"> </t>
    </r>
  </si>
  <si>
    <t>GÜLŞAH ESEN</t>
  </si>
  <si>
    <t>AYŞE SAVRAN</t>
  </si>
  <si>
    <t>RAMAZAN VOLKAN ÇOBAN</t>
  </si>
  <si>
    <t>OSMAN ŞAFAK</t>
  </si>
  <si>
    <t>SALİHA KASAP</t>
  </si>
  <si>
    <t>SÜHEYLA TUNÇ</t>
  </si>
  <si>
    <t>BURHAN DAĞ</t>
  </si>
  <si>
    <t>DİLBER TAHİROĞLU</t>
  </si>
  <si>
    <t>DOĞAN KIRICI</t>
  </si>
  <si>
    <t>MUHARREM BALABAN</t>
  </si>
  <si>
    <t>ONUR CAN</t>
  </si>
  <si>
    <t>SERAP MENTEŞ</t>
  </si>
  <si>
    <t>NECLA GÜL ERCAN</t>
  </si>
  <si>
    <t>ÜNAL EREN</t>
  </si>
  <si>
    <t>CAN CÜNEYT ŞAHİN</t>
  </si>
  <si>
    <t>ESAT ERKANLI</t>
  </si>
  <si>
    <t>HASAN ÇETİNTAŞ</t>
  </si>
  <si>
    <t>MUSTAFA ÖZTÜRK</t>
  </si>
  <si>
    <t>AYŞEGÜL ÖZKAN</t>
  </si>
  <si>
    <t>NESLİHAN ÖZTÜRK</t>
  </si>
  <si>
    <t>ABDULAZİM UMURTAĞ</t>
  </si>
  <si>
    <t>DERVİŞ POLAT</t>
  </si>
  <si>
    <t>İBRAHİM ALICI</t>
  </si>
  <si>
    <t>HAKAN GÜL</t>
  </si>
  <si>
    <t>CAFER TAYYAR ŞAHİNGÖZ</t>
  </si>
  <si>
    <t>MUHAMMET ŞEYHMUS YAVUZ</t>
  </si>
  <si>
    <t>MÜJDE ŞAMİLOĞLU</t>
  </si>
  <si>
    <t>HİLAL BARAN</t>
  </si>
  <si>
    <t>SEDA MENTEŞ</t>
  </si>
  <si>
    <t>SÜNİYE ERTEKİN</t>
  </si>
  <si>
    <t>SEFA ÇELİKÖRS</t>
  </si>
  <si>
    <t>MUHAMMET COŞKUN</t>
  </si>
  <si>
    <t>PELİN EKİCİ</t>
  </si>
  <si>
    <t>ZEYNEP ATEŞ</t>
  </si>
  <si>
    <t>BİLAL KAS</t>
  </si>
  <si>
    <t>MURAT CAN KÖKSAL</t>
  </si>
  <si>
    <t>MUSTAFA YILDIZ</t>
  </si>
  <si>
    <t>GÜLAY BAŞAK</t>
  </si>
  <si>
    <t>YUSUF EREN</t>
  </si>
  <si>
    <t>UFUK YİĞİT</t>
  </si>
  <si>
    <t>GÖKSU KOÇ</t>
  </si>
  <si>
    <t>İSMAİL ALBAYRAK</t>
  </si>
  <si>
    <t>ÖMER ZİYANAK</t>
  </si>
  <si>
    <t>SELMA ALTINER</t>
  </si>
  <si>
    <t>ALİ YAŞAR BOLAT</t>
  </si>
  <si>
    <t>SEHER GÜNEŞ</t>
  </si>
  <si>
    <t>LEMAN SELVİTOPU</t>
  </si>
  <si>
    <t>MEHMET GEMALMAZ</t>
  </si>
  <si>
    <t>NURULLAH ÖZTÜRK</t>
  </si>
  <si>
    <t>CANSU ASLAN</t>
  </si>
  <si>
    <t>HASAN İSİ</t>
  </si>
  <si>
    <t>ÇİĞDEM ŞAHİN</t>
  </si>
  <si>
    <t>MUSA ERASLAN</t>
  </si>
  <si>
    <t>TAHİR TALHA DUMAN</t>
  </si>
  <si>
    <t>SUZAN SERT</t>
  </si>
  <si>
    <t>OĞUZ TOPRAK</t>
  </si>
  <si>
    <t>BÜLENT DEMİRBAŞ</t>
  </si>
  <si>
    <t>HALİL İBRAHİM YAYLACI</t>
  </si>
  <si>
    <t>SEMİH KILINÇ</t>
  </si>
  <si>
    <t>ABDURRAHMAN KUM</t>
  </si>
  <si>
    <t>EMRE ÇAYCI</t>
  </si>
  <si>
    <t>VEYSEL YILMAZ</t>
  </si>
  <si>
    <t>BURCU AYBÜKE TAŞ</t>
  </si>
  <si>
    <t>ABUBEKİR ÇAKIR</t>
  </si>
  <si>
    <t>ELÇİN EŞ</t>
  </si>
  <si>
    <t>BURAK TÜR</t>
  </si>
  <si>
    <t>EMRE KANBAŞ</t>
  </si>
  <si>
    <t>MUHAMMED NECMETTİN ÖZTOPRAK</t>
  </si>
  <si>
    <t>ERTUĞRUL YILMAZ</t>
  </si>
  <si>
    <t>MUSTAFA ÜNAL</t>
  </si>
  <si>
    <t>MEDİNE FURAL</t>
  </si>
  <si>
    <t>CAN OKAN YILDIZ</t>
  </si>
  <si>
    <t>EBRU ŞEYLAN</t>
  </si>
  <si>
    <t>HAYDAR AKSUNGUR</t>
  </si>
  <si>
    <t>EBRU AKÇA</t>
  </si>
  <si>
    <t>ELİF SEVDA AYDINIZ</t>
  </si>
  <si>
    <t>ŞÜKRÜ BALCI</t>
  </si>
  <si>
    <t>AYŞE GÜL KENDİGELEN</t>
  </si>
  <si>
    <t>MUHAMMED ZAHİD TEZCAN</t>
  </si>
  <si>
    <t>CEBRAİL GÜMÜŞ</t>
  </si>
  <si>
    <t>DERVİŞ MEHMET AKÇA</t>
  </si>
  <si>
    <t>ALİ ÖZDEMİR</t>
  </si>
  <si>
    <t>SÜHEYB ABDULLAH AKTAŞ</t>
  </si>
  <si>
    <t>BEKİR KORKMAZGÖZ</t>
  </si>
  <si>
    <t>ALPTEKİN AKTAKKA</t>
  </si>
  <si>
    <t>CAZİBE AYDOĞAN</t>
  </si>
  <si>
    <t>SİNAN HAVAÇEKEN</t>
  </si>
  <si>
    <t>EMRE SALİH KORKUT</t>
  </si>
  <si>
    <t>SERTAY KATI</t>
  </si>
  <si>
    <t>EZGİ ERBAŞ</t>
  </si>
  <si>
    <t>KERİM AYKUT AYHAN</t>
  </si>
  <si>
    <t>SELEN SELEKOĞLU</t>
  </si>
  <si>
    <t>MURAT ADIYAMAN</t>
  </si>
  <si>
    <t>SERHAN ÇİMEN</t>
  </si>
  <si>
    <t>BURAK KOL</t>
  </si>
  <si>
    <t>VOLKAN MUSA BOSTANCI</t>
  </si>
  <si>
    <t>ÖMER KESKİN</t>
  </si>
  <si>
    <t>AHMET TAŞKIN</t>
  </si>
  <si>
    <t>TANER ASLAN</t>
  </si>
  <si>
    <t>BAHAR DURUKAN</t>
  </si>
  <si>
    <t>MEHMET OĞULCAN KILIÇ</t>
  </si>
  <si>
    <t>ABDULLAH KIRAÇ</t>
  </si>
  <si>
    <t>TALİP BAŞER</t>
  </si>
  <si>
    <t>YUSUF SAVRAN</t>
  </si>
  <si>
    <t>MESUT YILMAZ</t>
  </si>
  <si>
    <t>SELAHATTİN TUNÇBİLEK</t>
  </si>
  <si>
    <t>AHMET ALPER ALKANALKA</t>
  </si>
  <si>
    <t>AYŞE ÇETİN</t>
  </si>
  <si>
    <t>SELCAN SÖYLEMEZ</t>
  </si>
  <si>
    <t>KUBİLAY YILMAZ</t>
  </si>
  <si>
    <t>FATİH KORHAN</t>
  </si>
  <si>
    <t>SUAT POZAN</t>
  </si>
  <si>
    <t>GÖKAN ŞEN</t>
  </si>
  <si>
    <t>SİNAN ZİYA</t>
  </si>
  <si>
    <t>VOLKAN KÖKSAL</t>
  </si>
  <si>
    <t>CEYDA HAN</t>
  </si>
  <si>
    <t>ŞENGÜL AKDAL</t>
  </si>
  <si>
    <t>OSMAN YILDIZ</t>
  </si>
  <si>
    <t>AYSUN ERDOĞAN</t>
  </si>
  <si>
    <t>EMRULLAH ET</t>
  </si>
  <si>
    <t>BURHAN AKÇAKAYA</t>
  </si>
  <si>
    <t>FATİH KILIÇASLAN</t>
  </si>
  <si>
    <t>ALTUĞ OKTAN</t>
  </si>
  <si>
    <t>ERGÜN DOĞAN</t>
  </si>
  <si>
    <t>NEDİM BUZLU</t>
  </si>
  <si>
    <t>ÖMER ULUÇAY</t>
  </si>
  <si>
    <t>GÖZDE ELİF ÖZDEMİR</t>
  </si>
  <si>
    <t>ZEYNEP ERTAŞ</t>
  </si>
  <si>
    <t>FATİH MUHAMMED EKİNCİ</t>
  </si>
  <si>
    <t>SONGÜL USLU</t>
  </si>
  <si>
    <t>ÖMER AKBAŞ</t>
  </si>
  <si>
    <t>HUZEYFE ERGİN</t>
  </si>
  <si>
    <t>SİNEM SELCUK</t>
  </si>
  <si>
    <t>BEKİR AYKURT</t>
  </si>
  <si>
    <t>HALİL KAYNAR</t>
  </si>
  <si>
    <t>MURAT TOPAL</t>
  </si>
  <si>
    <t>ALİ TALİP BAĞCI</t>
  </si>
  <si>
    <t>RAFET ÖZER SEYFİ</t>
  </si>
  <si>
    <t>ERDİNÇ ÜLKER</t>
  </si>
  <si>
    <t>MEHMET ALİ YÜCE</t>
  </si>
  <si>
    <t>GİZEM ÇAVUŞOĞLU</t>
  </si>
  <si>
    <t>BURAK BALCI</t>
  </si>
  <si>
    <t>RAMAZAN KUTLU</t>
  </si>
  <si>
    <t>ŞULE AYDIN</t>
  </si>
  <si>
    <t>EMRE ÖZENSOY</t>
  </si>
  <si>
    <t>GONCA GÜL TAŞDEMİR</t>
  </si>
  <si>
    <t>SAMET GÜNAY</t>
  </si>
  <si>
    <t>AHMET ÇELİK</t>
  </si>
  <si>
    <t>NİMET SÜMEYRA KALAYCI</t>
  </si>
  <si>
    <t>MELİKE SENA DUMAN</t>
  </si>
  <si>
    <t>BÜŞRA ÖZTÜRK COŞKUN</t>
  </si>
  <si>
    <t>ELMAS ŞENTÜRK</t>
  </si>
  <si>
    <t>SABİRE ESMANUR AKTÜRK</t>
  </si>
  <si>
    <t>BAŞAK YILMAZ</t>
  </si>
  <si>
    <t>MUHAMMED FATİH ÖZCAN</t>
  </si>
  <si>
    <t>ABDURRAHMAN DEMİRKOL</t>
  </si>
  <si>
    <t>BÜŞRA KAYA</t>
  </si>
  <si>
    <t>BURÇİN AKBAY</t>
  </si>
  <si>
    <t>BURCU YAZICI</t>
  </si>
  <si>
    <t>ENVER OĞUZ KARACA</t>
  </si>
  <si>
    <t>KİTABİYE GÜL</t>
  </si>
  <si>
    <t>UĞUR KIRMIZI</t>
  </si>
  <si>
    <t>ORAL ARDIÇ</t>
  </si>
  <si>
    <t>SEYİT AHMET SARIAY</t>
  </si>
  <si>
    <t>FATIMA ESRA AŞIK ERDEN</t>
  </si>
  <si>
    <t>MUSTAFA GÖKKAYA</t>
  </si>
  <si>
    <t>MEŞUDE SUBAŞI</t>
  </si>
  <si>
    <t>HACI HALİL KÖŞKER</t>
  </si>
  <si>
    <t>ZEYNEP KARADAVUT</t>
  </si>
  <si>
    <t>ENVER YARGI</t>
  </si>
  <si>
    <t>ZEYNEP KARACA</t>
  </si>
  <si>
    <t>SEYFULLAH DAĞ</t>
  </si>
  <si>
    <t>VOLKAN KESKİNKILIÇ</t>
  </si>
  <si>
    <t>KERİME MERYEM DERELİOĞLU</t>
  </si>
  <si>
    <t>DERYA KAYA</t>
  </si>
  <si>
    <t>MUSTAFA DEMİREL</t>
  </si>
  <si>
    <t>EMRAH KOTAN</t>
  </si>
  <si>
    <t>GÖKHAN ÖZKUL</t>
  </si>
  <si>
    <t>FATMA NUR BİÇER</t>
  </si>
  <si>
    <t>GÜVEL ÇELEBİ</t>
  </si>
  <si>
    <t>ÖMER YAZGAN</t>
  </si>
  <si>
    <t>AYDIN YURTTUTAN</t>
  </si>
  <si>
    <t>Seren Şahin</t>
  </si>
  <si>
    <t>İDRİS ÇETİN</t>
  </si>
  <si>
    <t>TURGUT DELİER</t>
  </si>
  <si>
    <t>ALİ CEMAL KÖKSAL</t>
  </si>
  <si>
    <t>ARİF ANIL EYSEN</t>
  </si>
  <si>
    <t>HALE TÜRKMENOĞLU</t>
  </si>
  <si>
    <t>AYDIN PAKEL</t>
  </si>
  <si>
    <t>EMİNE ÖZNUR ESKİL</t>
  </si>
  <si>
    <t>ALİ ERCAN ERDOĞDU</t>
  </si>
  <si>
    <t>SEVİM KAYA ÜLGER</t>
  </si>
  <si>
    <t>ALİ ŞAHİN</t>
  </si>
  <si>
    <t>AYSEL DEDE</t>
  </si>
  <si>
    <t>ONUR DAYAR</t>
  </si>
  <si>
    <t>FIRAT ÇÖPLÜ</t>
  </si>
  <si>
    <t>HANDE TÜRKMENOĞLU</t>
  </si>
  <si>
    <t>MEZİYET ÖZPAÇACI</t>
  </si>
  <si>
    <t>RABİA TAŞDEMİR</t>
  </si>
  <si>
    <t>ABBAS ÇAKIR</t>
  </si>
  <si>
    <t>MEHMET UĞUR</t>
  </si>
  <si>
    <t>AHMET TANER ŞENER</t>
  </si>
  <si>
    <t>FATİH BULUT</t>
  </si>
  <si>
    <t>YUNUS EMRE TOPRAK</t>
  </si>
  <si>
    <t>BÜŞRA YAYLA</t>
  </si>
  <si>
    <t>SERAP ÇELİK</t>
  </si>
  <si>
    <t>RECEP TEKİNARSLAN</t>
  </si>
  <si>
    <t>BARBOROS KIZILKOCA</t>
  </si>
  <si>
    <t>TANJU YAĞ</t>
  </si>
  <si>
    <t>MUHAMMED TEMUR</t>
  </si>
  <si>
    <t>TUNCAY ÇALĞAN</t>
  </si>
  <si>
    <t>GÖKHAN TEKE</t>
  </si>
  <si>
    <t>MURAT HÜDAVENDİĞAR MANAV</t>
  </si>
  <si>
    <t>CÜNEYT KAÇMAZ</t>
  </si>
  <si>
    <t>ARİF UTKU AKGÜL</t>
  </si>
  <si>
    <t>YAŞAR KAYMAZ</t>
  </si>
  <si>
    <t>ARİF GÖKMEN</t>
  </si>
  <si>
    <t>MAHMUT ÜSTÜN</t>
  </si>
  <si>
    <t>SULTAN GÖLGELİ</t>
  </si>
  <si>
    <t>BÜŞRA KÖSEÖMÜR</t>
  </si>
  <si>
    <t>FAKI DANABAŞ</t>
  </si>
  <si>
    <t>GAMZE CEBECİ</t>
  </si>
  <si>
    <t>UFUK ÜNVERDİ</t>
  </si>
  <si>
    <t>AYŞE AYDOĞDU</t>
  </si>
  <si>
    <t>ONUR KAYA</t>
  </si>
  <si>
    <t>KADRİYE ÖZTÜRK</t>
  </si>
  <si>
    <t>kübra korkmaz</t>
  </si>
  <si>
    <t>İREM DEMİRBAŞ</t>
  </si>
  <si>
    <t>EMRE MUTLU SEVİNÇ</t>
  </si>
  <si>
    <t>BEYZA SEÇEN</t>
  </si>
  <si>
    <t>PERİHAN GAMZENUR GÜZELTAŞ</t>
  </si>
  <si>
    <t>MUHAMMET EMİN BOYSAK</t>
  </si>
  <si>
    <t>MEHMET ALİ ÖZER</t>
  </si>
  <si>
    <t>SEVGİ DEMİR</t>
  </si>
  <si>
    <t>NESLİHAN AKTAŞ</t>
  </si>
  <si>
    <t>RABİA TURAN</t>
  </si>
  <si>
    <t>BAYRAM KALEM</t>
  </si>
  <si>
    <t>ENES İKİZEK</t>
  </si>
  <si>
    <t>NUSRET ARDIÇ</t>
  </si>
  <si>
    <t>FERHAT ALMAZ</t>
  </si>
  <si>
    <t>UFUK BUZLUK</t>
  </si>
  <si>
    <t>ÜMİT POLAT</t>
  </si>
  <si>
    <t>BAYRAM IRMAK</t>
  </si>
  <si>
    <t>İBRAHİM GAFA</t>
  </si>
  <si>
    <t>KADİR SÖNMEZ</t>
  </si>
  <si>
    <t>YAVUZ ŞEREMET</t>
  </si>
  <si>
    <t>ZEKİ YILDIZ</t>
  </si>
  <si>
    <t>BURHANEDDİN USTA</t>
  </si>
  <si>
    <t>METİN ÇETİN</t>
  </si>
  <si>
    <t>RABİA BOZKURT</t>
  </si>
  <si>
    <t>SELÇUK TANIŞ</t>
  </si>
  <si>
    <t>ERDEM GÜNER</t>
  </si>
  <si>
    <t>KADİR İÇME</t>
  </si>
  <si>
    <t>EREN DEMİRKOL</t>
  </si>
  <si>
    <t>TURGUT YILMAZ</t>
  </si>
  <si>
    <t>MUHAMMED MUSTAFA ALPSAR</t>
  </si>
  <si>
    <t>SAKİNE KESKİN</t>
  </si>
  <si>
    <t>EMRE BOZKURT</t>
  </si>
  <si>
    <t>MEHMET İPEKÇİ</t>
  </si>
  <si>
    <t>BARAN BEYDOĞAN</t>
  </si>
  <si>
    <t>MUTLU KÜRÜMLÜOĞLU</t>
  </si>
  <si>
    <t>MAHMUT ŞALGAM</t>
  </si>
  <si>
    <t>OKAN DİLEK</t>
  </si>
  <si>
    <t>İSMAİL GEDİK</t>
  </si>
  <si>
    <t>İSMAİL ÇOLAK</t>
  </si>
  <si>
    <t>ZEYNEP ESEN</t>
  </si>
  <si>
    <t>İBRAHİM ŞANLI</t>
  </si>
  <si>
    <t>HİMMET KAYA</t>
  </si>
  <si>
    <t>FATOŞ BOYRAZ</t>
  </si>
  <si>
    <t>RAMAZAN ÇAPRAZ</t>
  </si>
  <si>
    <t>ALPASLAN FUAT ERDEM</t>
  </si>
  <si>
    <t>MUHAMMET KUTLUHAN GÜNEŞ</t>
  </si>
  <si>
    <t>AYKUT SARIÇAM</t>
  </si>
  <si>
    <t>ÇAĞLAR SOLMAZ</t>
  </si>
  <si>
    <t>VEYSEL ERTEKİN</t>
  </si>
  <si>
    <t>YASİN ÇETİN</t>
  </si>
  <si>
    <t>SULTAN ARSLANKAYA</t>
  </si>
  <si>
    <t>GİZEM ARSLAN</t>
  </si>
  <si>
    <t>SEMANUR KUMCAĞAZ</t>
  </si>
  <si>
    <t>ELİF ÜNLÜ</t>
  </si>
  <si>
    <t>VAHİT KILIÇ</t>
  </si>
  <si>
    <t>ERSİN GÖZDE ACER</t>
  </si>
  <si>
    <t>ÇİĞDEM KORUCU</t>
  </si>
  <si>
    <t>MESUT AKINTI</t>
  </si>
  <si>
    <t>BUĞRA KAYAPINAR</t>
  </si>
  <si>
    <t>REHA KAYABAŞLI</t>
  </si>
  <si>
    <t>SÜLEYMAN CİHAD USANMAZ</t>
  </si>
  <si>
    <t>BURAK YAKAN</t>
  </si>
  <si>
    <t>DERYA HANİ</t>
  </si>
  <si>
    <t>SERKAN KARATAN</t>
  </si>
  <si>
    <t>ZUHAL TÜRKMEN</t>
  </si>
  <si>
    <t>SİNAN ÇAKMAK</t>
  </si>
  <si>
    <t>ŞULE KILIÇ</t>
  </si>
  <si>
    <t>İBRAHİM ÖZ</t>
  </si>
  <si>
    <t>CUMA DOĞAN</t>
  </si>
  <si>
    <t>TUBA CEYLAN</t>
  </si>
  <si>
    <t>ADEM ÇELEBİ</t>
  </si>
  <si>
    <t>GÖKHAN KARAHASANOĞLU</t>
  </si>
  <si>
    <t>HANİFİ BALIKCI</t>
  </si>
  <si>
    <t>UĞUR ÇETİN</t>
  </si>
  <si>
    <t>HATİCE TAMAK</t>
  </si>
  <si>
    <t>EMRE ÇETİN</t>
  </si>
  <si>
    <t>AYTEN ÇAVUŞOĞLU</t>
  </si>
  <si>
    <t>EMİNE GÖK</t>
  </si>
  <si>
    <t>HALİL İBRAHİM TOPUK</t>
  </si>
  <si>
    <t>NUMAN SAĞLAM</t>
  </si>
  <si>
    <t>EREN ÖZDEN</t>
  </si>
  <si>
    <t>SELCEN İLBEY</t>
  </si>
  <si>
    <t>KÜBRA BARAN</t>
  </si>
  <si>
    <t>MÜGE AYDEMİR</t>
  </si>
  <si>
    <t>BAHAR GÖKGÖZ</t>
  </si>
  <si>
    <t>ZİNNET AYDIN</t>
  </si>
  <si>
    <t>PELİN KÜÇÜK</t>
  </si>
  <si>
    <t>BEKTAŞ TÜRE</t>
  </si>
  <si>
    <t>SEVGİ TUĞÇE GÖKKURT</t>
  </si>
  <si>
    <t>DİLBER SAĞDIÇ</t>
  </si>
  <si>
    <t>DUYGU GÜLGEN</t>
  </si>
  <si>
    <t>ALİ TAŞ</t>
  </si>
  <si>
    <t>BARIŞ ÖZDEMİR</t>
  </si>
  <si>
    <t>Mehman Abdullayev</t>
  </si>
  <si>
    <t>Dilnaz Saipedinova</t>
  </si>
  <si>
    <t>T.C. Ahi Evran Üniversitesi</t>
  </si>
  <si>
    <t>Sosyal Bilimler Enstitüsü</t>
  </si>
  <si>
    <t>Sıra No</t>
  </si>
  <si>
    <t>Adı Soyadı</t>
  </si>
  <si>
    <t>%50 Yazılı Sınav</t>
  </si>
  <si>
    <t>Dosya İnceleme</t>
  </si>
  <si>
    <t>%25 Dosya İnceleme</t>
  </si>
  <si>
    <t>Sözlü Sınav</t>
  </si>
  <si>
    <t>%15 Sözlü Puanı</t>
  </si>
  <si>
    <t>Mülakat</t>
  </si>
  <si>
    <t>%20 Mülakat</t>
  </si>
  <si>
    <t>Yabancı Dli</t>
  </si>
  <si>
    <t>Genel Puan</t>
  </si>
  <si>
    <t>Abdullah YILDIRIM</t>
  </si>
  <si>
    <t>Umut DÜNDAR</t>
  </si>
  <si>
    <t>Gökhan GÖKBULUT</t>
  </si>
  <si>
    <t>Bekir KIZIL</t>
  </si>
  <si>
    <t>Hamit TUNÇ</t>
  </si>
  <si>
    <t>Asuman AYRIKSA</t>
  </si>
  <si>
    <t>Örsan PINAR</t>
  </si>
  <si>
    <t>Muhsin ORUÇ</t>
  </si>
  <si>
    <t>Şerife KAPLANOĞLU</t>
  </si>
  <si>
    <t>Orçin ARTIK</t>
  </si>
  <si>
    <t>Recep Musa ÇAPKUR</t>
  </si>
  <si>
    <t>Gülsüm YÜCEL</t>
  </si>
  <si>
    <t>Bülent KÖYLÜ</t>
  </si>
  <si>
    <t>Cenk ŞAHİN</t>
  </si>
  <si>
    <t>Koray MARAL</t>
  </si>
  <si>
    <t>Ceren DEMİR</t>
  </si>
  <si>
    <t>Nurullah ERDEM</t>
  </si>
  <si>
    <t>Halil KARAÇOBAN</t>
  </si>
  <si>
    <t>Nilifer TOK</t>
  </si>
  <si>
    <t>Elmas KENDİRLİ</t>
  </si>
  <si>
    <t>Zehra ÜNAL</t>
  </si>
  <si>
    <t>ALANDIŞI</t>
  </si>
  <si>
    <r>
      <t xml:space="preserve">Mülakat Sınavı : </t>
    </r>
    <r>
      <rPr>
        <sz val="12"/>
        <rFont val="Arial Tur"/>
        <charset val="162"/>
      </rPr>
      <t>18 Temmuz 2016  saat:14.00</t>
    </r>
  </si>
  <si>
    <r>
      <t>Yazılı Sınav       :</t>
    </r>
    <r>
      <rPr>
        <sz val="12"/>
        <rFont val="Arial Tur"/>
        <charset val="162"/>
      </rPr>
      <t>18 Temmuz 2016  saat: 10.00</t>
    </r>
  </si>
  <si>
    <t>MÜLAKAT</t>
  </si>
  <si>
    <t>SINAV YERİ  : Eğitim Fakültesi B Blok 107 Nolu Sınıf</t>
  </si>
  <si>
    <t>Sınav Saati  : 09.00</t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</si>
  <si>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107 Nolu Sınıf</t>
    </r>
  </si>
  <si>
    <r>
      <rPr>
        <b/>
        <sz val="11"/>
        <color theme="1"/>
        <rFont val="Calibri"/>
        <family val="2"/>
        <charset val="162"/>
        <scheme val="minor"/>
      </rPr>
      <t>Sınav Saati  :</t>
    </r>
    <r>
      <rPr>
        <sz val="11"/>
        <color theme="1"/>
        <rFont val="Calibri"/>
        <family val="2"/>
        <charset val="162"/>
        <scheme val="minor"/>
      </rPr>
      <t xml:space="preserve"> 14.30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</si>
  <si>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207 Nolu Sınıf</t>
    </r>
  </si>
  <si>
    <r>
      <rPr>
        <b/>
        <sz val="11"/>
        <color theme="1"/>
        <rFont val="Calibri"/>
        <family val="2"/>
        <charset val="162"/>
        <scheme val="minor"/>
      </rPr>
      <t>Sınav Saati  :</t>
    </r>
    <r>
      <rPr>
        <sz val="11"/>
        <color theme="1"/>
        <rFont val="Calibri"/>
        <family val="2"/>
        <charset val="162"/>
        <scheme val="minor"/>
      </rPr>
      <t xml:space="preserve"> 09.00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</si>
  <si>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208 Nolu Sınıf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</si>
  <si>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209 Nolu Sınıf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</si>
  <si>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201 Nolu Sınıf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</si>
  <si>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202 Nolu Sınıf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</si>
  <si>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203 Nolu Sınıf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</si>
  <si>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103 Nolu Sınıf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</si>
  <si>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102 Nolu Sınıf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</si>
  <si>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106 Nolu Sınıf</t>
    </r>
  </si>
  <si>
    <r>
      <rPr>
        <b/>
        <sz val="11"/>
        <color theme="1"/>
        <rFont val="Calibri"/>
        <family val="2"/>
        <charset val="162"/>
        <scheme val="minor"/>
      </rPr>
      <t>SINAV YERİ  :</t>
    </r>
    <r>
      <rPr>
        <sz val="11"/>
        <color theme="1"/>
        <rFont val="Calibri"/>
        <family val="2"/>
        <charset val="162"/>
        <scheme val="minor"/>
      </rPr>
      <t xml:space="preserve"> Eğitim Fakültesi B Blok 205 Nolu Sınıf</t>
    </r>
  </si>
  <si>
    <r>
      <t xml:space="preserve">Sınav Yeri          : </t>
    </r>
    <r>
      <rPr>
        <sz val="12"/>
        <rFont val="Arial Tur"/>
        <charset val="162"/>
      </rPr>
      <t>Eğitim Fakültesi B Blok 208 Nolu Sınıf</t>
    </r>
  </si>
  <si>
    <t>ORKUN TARLANOĞLU</t>
  </si>
  <si>
    <t>ORHAN KÖLGE</t>
  </si>
  <si>
    <t>EYLEM GELMEZ</t>
  </si>
  <si>
    <t>OĞUZHAN METİN</t>
  </si>
  <si>
    <t>ŞABAN ÖZKAN</t>
  </si>
  <si>
    <t>YUNUS EMRE KORKMAZ</t>
  </si>
  <si>
    <t>ARZU EKİCİ</t>
  </si>
  <si>
    <t>EDA KAYA</t>
  </si>
  <si>
    <t>AYSEL ATAOL</t>
  </si>
  <si>
    <t>SELÇUK DOĞAN</t>
  </si>
  <si>
    <r>
      <t xml:space="preserve">TÜRK DİLİ VE EDEBİYATI ABD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</si>
  <si>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SİYASET BİLİMİ VE KAMU YÖNETİMİ ABD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</si>
  <si>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ULUSLARARASI İLİŞKİLER ABD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</si>
  <si>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TÜRK DİLİ VE EDEBİYATI ABD/DOKTORA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</si>
  <si>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TÜRKÇE EĞİTİMİ ABD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</si>
  <si>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EĞİTİM BİLİMLERİ ABD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</si>
  <si>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EĞİTİM PROGRAMLARI VE ÖĞRETİM BİLİM DALI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</si>
  <si>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EĞİTİM YÖNETİMİ TEFTİŞİ PLANLAMASI VE EKONOMİSİ BİLİM DALI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</si>
  <si>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SINIF EĞİTİMİ BİLİM DALI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</si>
  <si>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SOSYAL BİLGİLER EĞİTİMİ BİLİM DALI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</si>
  <si>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TARİH ABD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</si>
  <si>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TARİH/DOKTORA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</si>
  <si>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ANTROPOLOJİ ABD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</si>
  <si>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ANTROPOLOJİ YABANCI ÖĞRENCİYÜKSEK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</si>
  <si>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r>
      <t xml:space="preserve">ULUSLARARASI İLİŞKİLER ABD YABANCI ÖĞRENCİ YÜKSEK LİSANS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GİRİŞ SINAVI BAŞARI NOTU</t>
    </r>
    <r>
      <rPr>
        <sz val="14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DEĞERLENDİRME TABLOSU</t>
    </r>
  </si>
  <si>
    <t xml:space="preserve">    YAZILI VE MÜLAKAT SINAVINA GİRMEYE HAK KAZANAN ÖĞRENCİLERİN LİSTESİ        </t>
  </si>
  <si>
    <t xml:space="preserve">2016-2017 Eğitim - Öğretim Yılı  Güz Yarıyılı için Geleneksel Türk El Sanatları Anasanat Dalı Yüksek Lisans  </t>
  </si>
  <si>
    <t>ALES PUANI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</si>
</sst>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2"/>
      <name val="Arial Tur"/>
      <charset val="162"/>
    </font>
    <font>
      <b/>
      <sz val="14"/>
      <color theme="1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2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0" fontId="6" fillId="0" borderId="0" xfId="0" applyFont="1"/>
    <xf numFmtId="0" fontId="5" fillId="3" borderId="0" xfId="0" applyFont="1" applyFill="1"/>
    <xf numFmtId="0" fontId="8" fillId="3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2" fontId="9" fillId="3" borderId="2" xfId="0" applyNumberFormat="1" applyFont="1" applyFill="1" applyBorder="1" applyAlignment="1">
      <alignment wrapText="1"/>
    </xf>
    <xf numFmtId="2" fontId="10" fillId="3" borderId="2" xfId="0" applyNumberFormat="1" applyFont="1" applyFill="1" applyBorder="1" applyAlignment="1">
      <alignment wrapText="1"/>
    </xf>
    <xf numFmtId="2" fontId="11" fillId="3" borderId="1" xfId="0" applyNumberFormat="1" applyFont="1" applyFill="1" applyBorder="1"/>
    <xf numFmtId="2" fontId="11" fillId="3" borderId="2" xfId="0" applyNumberFormat="1" applyFont="1" applyFill="1" applyBorder="1" applyAlignment="1">
      <alignment wrapText="1"/>
    </xf>
    <xf numFmtId="2" fontId="10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/>
    <xf numFmtId="2" fontId="9" fillId="4" borderId="2" xfId="0" applyNumberFormat="1" applyFont="1" applyFill="1" applyBorder="1" applyAlignment="1">
      <alignment wrapText="1"/>
    </xf>
    <xf numFmtId="2" fontId="11" fillId="4" borderId="1" xfId="0" applyNumberFormat="1" applyFont="1" applyFill="1" applyBorder="1"/>
    <xf numFmtId="2" fontId="11" fillId="4" borderId="2" xfId="0" applyNumberFormat="1" applyFont="1" applyFill="1" applyBorder="1"/>
    <xf numFmtId="2" fontId="9" fillId="4" borderId="1" xfId="0" applyNumberFormat="1" applyFont="1" applyFill="1" applyBorder="1"/>
    <xf numFmtId="2" fontId="10" fillId="4" borderId="2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2" fontId="0" fillId="2" borderId="1" xfId="0" applyNumberFormat="1" applyFill="1" applyBorder="1"/>
    <xf numFmtId="2" fontId="11" fillId="5" borderId="1" xfId="0" applyNumberFormat="1" applyFont="1" applyFill="1" applyBorder="1"/>
    <xf numFmtId="2" fontId="9" fillId="5" borderId="2" xfId="0" applyNumberFormat="1" applyFont="1" applyFill="1" applyBorder="1" applyAlignment="1">
      <alignment wrapText="1"/>
    </xf>
    <xf numFmtId="2" fontId="11" fillId="5" borderId="2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396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7" t="s">
        <v>2</v>
      </c>
      <c r="D4" s="38">
        <v>0.5</v>
      </c>
      <c r="E4" s="37" t="s">
        <v>2</v>
      </c>
      <c r="F4" s="38">
        <v>0.1</v>
      </c>
      <c r="G4" s="37" t="s">
        <v>2</v>
      </c>
      <c r="H4" s="38">
        <v>0.2</v>
      </c>
      <c r="I4" s="39" t="s">
        <v>2</v>
      </c>
      <c r="J4" s="38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12</v>
      </c>
      <c r="C5" s="5">
        <v>83.86</v>
      </c>
      <c r="D5" s="30">
        <f>(C5*0.5)</f>
        <v>41.93</v>
      </c>
      <c r="E5" s="5">
        <v>74.56</v>
      </c>
      <c r="F5" s="30">
        <f>(E5*0.1)</f>
        <v>7.4560000000000004</v>
      </c>
      <c r="G5" s="4">
        <v>65</v>
      </c>
      <c r="H5" s="30">
        <f>(G5*0.2)</f>
        <v>13</v>
      </c>
      <c r="I5" s="4"/>
      <c r="J5" s="30">
        <f>(I5*0.2)</f>
        <v>0</v>
      </c>
      <c r="K5" s="30">
        <f t="shared" ref="K5:K52" si="0">(D5+F5+H5+J5)</f>
        <v>62.386000000000003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13</v>
      </c>
      <c r="C6" s="5">
        <v>84.045299999999997</v>
      </c>
      <c r="D6" s="30">
        <f t="shared" ref="D6:D52" si="1">(C6*0.5)</f>
        <v>42.022649999999999</v>
      </c>
      <c r="E6" s="5">
        <v>66.400000000000006</v>
      </c>
      <c r="F6" s="30">
        <f t="shared" ref="F6:F52" si="2">(E6*0.1)</f>
        <v>6.6400000000000006</v>
      </c>
      <c r="G6" s="4">
        <v>30</v>
      </c>
      <c r="H6" s="30">
        <f t="shared" ref="H6:H52" si="3">(G6*0.2)</f>
        <v>6</v>
      </c>
      <c r="I6" s="4"/>
      <c r="J6" s="30">
        <f t="shared" ref="J6:J52" si="4">(I6*0.2)</f>
        <v>0</v>
      </c>
      <c r="K6" s="30">
        <f t="shared" si="0"/>
        <v>54.662649999999999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14</v>
      </c>
      <c r="C7" s="5">
        <v>85.405699999999996</v>
      </c>
      <c r="D7" s="30">
        <f t="shared" si="1"/>
        <v>42.702849999999998</v>
      </c>
      <c r="E7" s="5">
        <v>70.599999999999994</v>
      </c>
      <c r="F7" s="30">
        <f t="shared" si="2"/>
        <v>7.06</v>
      </c>
      <c r="G7" s="4">
        <v>23.75</v>
      </c>
      <c r="H7" s="30">
        <f t="shared" si="3"/>
        <v>4.75</v>
      </c>
      <c r="I7" s="4"/>
      <c r="J7" s="30">
        <f t="shared" si="4"/>
        <v>0</v>
      </c>
      <c r="K7" s="30">
        <f t="shared" si="0"/>
        <v>54.51285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15</v>
      </c>
      <c r="C8" s="5">
        <v>85.533609999999996</v>
      </c>
      <c r="D8" s="30">
        <f t="shared" si="1"/>
        <v>42.766804999999998</v>
      </c>
      <c r="E8" s="5">
        <v>79.599999999999994</v>
      </c>
      <c r="F8" s="30">
        <f t="shared" si="2"/>
        <v>7.96</v>
      </c>
      <c r="G8" s="4">
        <v>18.75</v>
      </c>
      <c r="H8" s="30">
        <f t="shared" si="3"/>
        <v>3.75</v>
      </c>
      <c r="I8" s="4"/>
      <c r="J8" s="30">
        <f t="shared" si="4"/>
        <v>0</v>
      </c>
      <c r="K8" s="30">
        <f t="shared" si="0"/>
        <v>54.476804999999999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16</v>
      </c>
      <c r="C9" s="5">
        <v>77.760000000000005</v>
      </c>
      <c r="D9" s="30">
        <f t="shared" si="1"/>
        <v>38.880000000000003</v>
      </c>
      <c r="E9" s="5">
        <v>83.43</v>
      </c>
      <c r="F9" s="30">
        <f t="shared" si="2"/>
        <v>8.3430000000000017</v>
      </c>
      <c r="G9" s="4">
        <v>35</v>
      </c>
      <c r="H9" s="30">
        <f t="shared" si="3"/>
        <v>7</v>
      </c>
      <c r="I9" s="4"/>
      <c r="J9" s="30">
        <f t="shared" si="4"/>
        <v>0</v>
      </c>
      <c r="K9" s="30">
        <f t="shared" si="0"/>
        <v>54.223000000000006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17</v>
      </c>
      <c r="C10" s="5">
        <v>79.67989</v>
      </c>
      <c r="D10" s="30">
        <f t="shared" si="1"/>
        <v>39.839945</v>
      </c>
      <c r="E10" s="5">
        <v>74.099999999999994</v>
      </c>
      <c r="F10" s="30">
        <f t="shared" si="2"/>
        <v>7.41</v>
      </c>
      <c r="G10" s="4">
        <v>28.75</v>
      </c>
      <c r="H10" s="30">
        <f t="shared" si="3"/>
        <v>5.75</v>
      </c>
      <c r="I10" s="4"/>
      <c r="J10" s="30">
        <f t="shared" si="4"/>
        <v>0</v>
      </c>
      <c r="K10" s="30">
        <f t="shared" si="0"/>
        <v>52.999944999999997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18</v>
      </c>
      <c r="C11" s="5">
        <v>73.987300000000005</v>
      </c>
      <c r="D11" s="30">
        <f t="shared" si="1"/>
        <v>36.993650000000002</v>
      </c>
      <c r="E11" s="5">
        <v>87.86</v>
      </c>
      <c r="F11" s="30">
        <f t="shared" si="2"/>
        <v>8.7859999999999996</v>
      </c>
      <c r="G11" s="4">
        <v>35</v>
      </c>
      <c r="H11" s="30">
        <f t="shared" si="3"/>
        <v>7</v>
      </c>
      <c r="I11" s="4"/>
      <c r="J11" s="30">
        <f t="shared" si="4"/>
        <v>0</v>
      </c>
      <c r="K11" s="30">
        <f t="shared" si="0"/>
        <v>52.779650000000004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19</v>
      </c>
      <c r="C12" s="5">
        <v>80.435450000000003</v>
      </c>
      <c r="D12" s="30">
        <f t="shared" si="1"/>
        <v>40.217725000000002</v>
      </c>
      <c r="E12" s="5">
        <v>70.83</v>
      </c>
      <c r="F12" s="30">
        <f t="shared" si="2"/>
        <v>7.0830000000000002</v>
      </c>
      <c r="G12" s="4">
        <v>23.75</v>
      </c>
      <c r="H12" s="30">
        <f t="shared" si="3"/>
        <v>4.75</v>
      </c>
      <c r="I12" s="4"/>
      <c r="J12" s="30">
        <f t="shared" si="4"/>
        <v>0</v>
      </c>
      <c r="K12" s="30">
        <f t="shared" si="0"/>
        <v>52.050725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20</v>
      </c>
      <c r="C13" s="5">
        <v>80.765519999999995</v>
      </c>
      <c r="D13" s="30">
        <f t="shared" si="1"/>
        <v>40.382759999999998</v>
      </c>
      <c r="E13" s="5">
        <v>78.06</v>
      </c>
      <c r="F13" s="30">
        <f t="shared" si="2"/>
        <v>7.8060000000000009</v>
      </c>
      <c r="G13" s="4">
        <v>19</v>
      </c>
      <c r="H13" s="30">
        <f t="shared" si="3"/>
        <v>3.8000000000000003</v>
      </c>
      <c r="I13" s="4"/>
      <c r="J13" s="30">
        <f t="shared" si="4"/>
        <v>0</v>
      </c>
      <c r="K13" s="30">
        <f t="shared" si="0"/>
        <v>51.988759999999999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21</v>
      </c>
      <c r="C14" s="5">
        <v>79.054550000000006</v>
      </c>
      <c r="D14" s="30">
        <f t="shared" si="1"/>
        <v>39.527275000000003</v>
      </c>
      <c r="E14" s="5">
        <v>69.430000000000007</v>
      </c>
      <c r="F14" s="30">
        <f t="shared" si="2"/>
        <v>6.9430000000000014</v>
      </c>
      <c r="G14" s="4">
        <v>27.5</v>
      </c>
      <c r="H14" s="30">
        <f t="shared" si="3"/>
        <v>5.5</v>
      </c>
      <c r="I14" s="4"/>
      <c r="J14" s="30">
        <f t="shared" si="4"/>
        <v>0</v>
      </c>
      <c r="K14" s="30">
        <f t="shared" si="0"/>
        <v>51.970275000000001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22</v>
      </c>
      <c r="C15" s="5">
        <v>75.851879999999994</v>
      </c>
      <c r="D15" s="30">
        <f t="shared" si="1"/>
        <v>37.925939999999997</v>
      </c>
      <c r="E15" s="5">
        <v>83.66</v>
      </c>
      <c r="F15" s="30">
        <f t="shared" si="2"/>
        <v>8.3659999999999997</v>
      </c>
      <c r="G15" s="4">
        <v>26.25</v>
      </c>
      <c r="H15" s="30">
        <f t="shared" si="3"/>
        <v>5.25</v>
      </c>
      <c r="I15" s="4"/>
      <c r="J15" s="30">
        <f t="shared" si="4"/>
        <v>0</v>
      </c>
      <c r="K15" s="30">
        <f t="shared" si="0"/>
        <v>51.541939999999997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23</v>
      </c>
      <c r="C16" s="5">
        <v>73.452439999999996</v>
      </c>
      <c r="D16" s="30">
        <f t="shared" si="1"/>
        <v>36.726219999999998</v>
      </c>
      <c r="E16" s="5">
        <v>82.5</v>
      </c>
      <c r="F16" s="30">
        <f t="shared" si="2"/>
        <v>8.25</v>
      </c>
      <c r="G16" s="4">
        <v>32.5</v>
      </c>
      <c r="H16" s="30">
        <f t="shared" si="3"/>
        <v>6.5</v>
      </c>
      <c r="I16" s="4"/>
      <c r="J16" s="30">
        <f t="shared" si="4"/>
        <v>0</v>
      </c>
      <c r="K16" s="30">
        <f t="shared" si="0"/>
        <v>51.476219999999998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24</v>
      </c>
      <c r="C17" s="5">
        <v>80.060469999999995</v>
      </c>
      <c r="D17" s="30">
        <f t="shared" si="1"/>
        <v>40.030234999999998</v>
      </c>
      <c r="E17" s="5">
        <v>66.63</v>
      </c>
      <c r="F17" s="30">
        <f t="shared" si="2"/>
        <v>6.6630000000000003</v>
      </c>
      <c r="G17" s="4">
        <v>21.25</v>
      </c>
      <c r="H17" s="30">
        <f t="shared" si="3"/>
        <v>4.25</v>
      </c>
      <c r="I17" s="4"/>
      <c r="J17" s="30">
        <f t="shared" si="4"/>
        <v>0</v>
      </c>
      <c r="K17" s="30">
        <f t="shared" si="0"/>
        <v>50.943235000000001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25</v>
      </c>
      <c r="C18" s="5">
        <v>79.38</v>
      </c>
      <c r="D18" s="30">
        <f t="shared" si="1"/>
        <v>39.69</v>
      </c>
      <c r="E18" s="5">
        <v>81.33</v>
      </c>
      <c r="F18" s="30">
        <f t="shared" si="2"/>
        <v>8.1330000000000009</v>
      </c>
      <c r="G18" s="4">
        <v>11.25</v>
      </c>
      <c r="H18" s="30">
        <f t="shared" si="3"/>
        <v>2.25</v>
      </c>
      <c r="I18" s="4"/>
      <c r="J18" s="30">
        <f t="shared" si="4"/>
        <v>0</v>
      </c>
      <c r="K18" s="30">
        <f t="shared" si="0"/>
        <v>50.073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4" t="s">
        <v>26</v>
      </c>
      <c r="C19" s="5">
        <v>85.31</v>
      </c>
      <c r="D19" s="30">
        <f t="shared" si="1"/>
        <v>42.655000000000001</v>
      </c>
      <c r="E19" s="5">
        <v>73.63</v>
      </c>
      <c r="F19" s="30">
        <f t="shared" si="2"/>
        <v>7.3629999999999995</v>
      </c>
      <c r="G19" s="4">
        <v>0</v>
      </c>
      <c r="H19" s="30">
        <f t="shared" si="3"/>
        <v>0</v>
      </c>
      <c r="I19" s="4"/>
      <c r="J19" s="30">
        <f t="shared" si="4"/>
        <v>0</v>
      </c>
      <c r="K19" s="30">
        <f t="shared" si="0"/>
        <v>50.018000000000001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4" t="s">
        <v>27</v>
      </c>
      <c r="C20" s="5">
        <v>77.210470000000001</v>
      </c>
      <c r="D20" s="30">
        <f t="shared" si="1"/>
        <v>38.605235</v>
      </c>
      <c r="E20" s="5">
        <v>77.36</v>
      </c>
      <c r="F20" s="30">
        <f t="shared" si="2"/>
        <v>7.7360000000000007</v>
      </c>
      <c r="G20" s="4">
        <v>17.5</v>
      </c>
      <c r="H20" s="30">
        <f t="shared" si="3"/>
        <v>3.5</v>
      </c>
      <c r="I20" s="4"/>
      <c r="J20" s="30">
        <f t="shared" si="4"/>
        <v>0</v>
      </c>
      <c r="K20" s="30">
        <f t="shared" si="0"/>
        <v>49.841234999999998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4" t="s">
        <v>28</v>
      </c>
      <c r="C21" s="5">
        <v>76.59</v>
      </c>
      <c r="D21" s="30">
        <f t="shared" si="1"/>
        <v>38.295000000000002</v>
      </c>
      <c r="E21" s="5">
        <v>72</v>
      </c>
      <c r="F21" s="30">
        <f t="shared" si="2"/>
        <v>7.2</v>
      </c>
      <c r="G21" s="4">
        <v>20</v>
      </c>
      <c r="H21" s="30">
        <f t="shared" si="3"/>
        <v>4</v>
      </c>
      <c r="I21" s="4"/>
      <c r="J21" s="30">
        <f t="shared" si="4"/>
        <v>0</v>
      </c>
      <c r="K21" s="30">
        <f t="shared" si="0"/>
        <v>49.495000000000005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4" t="s">
        <v>29</v>
      </c>
      <c r="C22" s="5">
        <v>74.853999999999999</v>
      </c>
      <c r="D22" s="30">
        <f t="shared" si="1"/>
        <v>37.427</v>
      </c>
      <c r="E22" s="5">
        <v>68.03</v>
      </c>
      <c r="F22" s="30">
        <f t="shared" si="2"/>
        <v>6.8030000000000008</v>
      </c>
      <c r="G22" s="4">
        <v>26.25</v>
      </c>
      <c r="H22" s="30">
        <f t="shared" si="3"/>
        <v>5.25</v>
      </c>
      <c r="I22" s="4"/>
      <c r="J22" s="30">
        <f t="shared" si="4"/>
        <v>0</v>
      </c>
      <c r="K22" s="30">
        <f t="shared" si="0"/>
        <v>49.480000000000004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27">
        <v>19</v>
      </c>
      <c r="B23" s="4" t="s">
        <v>30</v>
      </c>
      <c r="C23" s="5">
        <v>77.48</v>
      </c>
      <c r="D23" s="30">
        <f t="shared" si="1"/>
        <v>38.74</v>
      </c>
      <c r="E23" s="5">
        <v>55.9</v>
      </c>
      <c r="F23" s="30">
        <f t="shared" si="2"/>
        <v>5.59</v>
      </c>
      <c r="G23" s="4">
        <v>23.75</v>
      </c>
      <c r="H23" s="30">
        <f t="shared" si="3"/>
        <v>4.75</v>
      </c>
      <c r="I23" s="4"/>
      <c r="J23" s="30">
        <f t="shared" si="4"/>
        <v>0</v>
      </c>
      <c r="K23" s="30">
        <f t="shared" si="0"/>
        <v>49.08</v>
      </c>
      <c r="L23" s="40" t="s">
        <v>369</v>
      </c>
      <c r="M23" s="40"/>
      <c r="N23" s="40"/>
      <c r="O23" s="2"/>
      <c r="P23" s="2"/>
      <c r="Q23" s="2"/>
    </row>
    <row r="24" spans="1:17" ht="18" customHeight="1" x14ac:dyDescent="0.25">
      <c r="A24" s="27">
        <v>20</v>
      </c>
      <c r="B24" s="4" t="s">
        <v>31</v>
      </c>
      <c r="C24" s="5">
        <v>76.61</v>
      </c>
      <c r="D24" s="30">
        <f t="shared" si="1"/>
        <v>38.305</v>
      </c>
      <c r="E24" s="5">
        <v>72.7</v>
      </c>
      <c r="F24" s="30">
        <f t="shared" si="2"/>
        <v>7.2700000000000005</v>
      </c>
      <c r="G24" s="4">
        <v>16.25</v>
      </c>
      <c r="H24" s="30">
        <f t="shared" si="3"/>
        <v>3.25</v>
      </c>
      <c r="I24" s="4"/>
      <c r="J24" s="30">
        <f t="shared" si="4"/>
        <v>0</v>
      </c>
      <c r="K24" s="30">
        <f t="shared" si="0"/>
        <v>48.825000000000003</v>
      </c>
      <c r="L24" s="40" t="s">
        <v>369</v>
      </c>
      <c r="M24" s="40"/>
      <c r="N24" s="40"/>
      <c r="O24" s="2"/>
      <c r="P24" s="2"/>
      <c r="Q24" s="2"/>
    </row>
    <row r="25" spans="1:17" ht="18" customHeight="1" x14ac:dyDescent="0.25">
      <c r="A25" s="27">
        <v>21</v>
      </c>
      <c r="B25" s="4" t="s">
        <v>32</v>
      </c>
      <c r="C25" s="5">
        <v>72.864279999999994</v>
      </c>
      <c r="D25" s="30">
        <f t="shared" si="1"/>
        <v>36.432139999999997</v>
      </c>
      <c r="E25" s="5">
        <v>73.400000000000006</v>
      </c>
      <c r="F25" s="30">
        <f t="shared" si="2"/>
        <v>7.3400000000000007</v>
      </c>
      <c r="G25" s="4">
        <v>25</v>
      </c>
      <c r="H25" s="30">
        <f t="shared" si="3"/>
        <v>5</v>
      </c>
      <c r="I25" s="4"/>
      <c r="J25" s="30">
        <f t="shared" si="4"/>
        <v>0</v>
      </c>
      <c r="K25" s="30">
        <f t="shared" si="0"/>
        <v>48.77214</v>
      </c>
      <c r="L25" s="40" t="s">
        <v>369</v>
      </c>
      <c r="M25" s="40"/>
      <c r="N25" s="40"/>
      <c r="O25" s="2"/>
      <c r="P25" s="2"/>
      <c r="Q25" s="2"/>
    </row>
    <row r="26" spans="1:17" ht="18" customHeight="1" x14ac:dyDescent="0.25">
      <c r="A26" s="27">
        <v>22</v>
      </c>
      <c r="B26" s="4" t="s">
        <v>33</v>
      </c>
      <c r="C26" s="5">
        <v>75.836929999999995</v>
      </c>
      <c r="D26" s="30">
        <f t="shared" si="1"/>
        <v>37.918464999999998</v>
      </c>
      <c r="E26" s="5">
        <v>68.03</v>
      </c>
      <c r="F26" s="30">
        <f t="shared" si="2"/>
        <v>6.8030000000000008</v>
      </c>
      <c r="G26" s="4">
        <v>20</v>
      </c>
      <c r="H26" s="30">
        <f t="shared" si="3"/>
        <v>4</v>
      </c>
      <c r="I26" s="4"/>
      <c r="J26" s="30">
        <f t="shared" si="4"/>
        <v>0</v>
      </c>
      <c r="K26" s="30">
        <f t="shared" si="0"/>
        <v>48.721464999999995</v>
      </c>
      <c r="L26" s="40" t="s">
        <v>369</v>
      </c>
      <c r="M26" s="40"/>
      <c r="N26" s="40"/>
      <c r="O26" s="2"/>
      <c r="P26" s="2"/>
      <c r="Q26" s="2"/>
    </row>
    <row r="27" spans="1:17" ht="18" customHeight="1" x14ac:dyDescent="0.25">
      <c r="A27" s="27">
        <v>23</v>
      </c>
      <c r="B27" s="4" t="s">
        <v>34</v>
      </c>
      <c r="C27" s="5">
        <v>72.19</v>
      </c>
      <c r="D27" s="30">
        <f t="shared" si="1"/>
        <v>36.094999999999999</v>
      </c>
      <c r="E27" s="5">
        <v>68.959999999999994</v>
      </c>
      <c r="F27" s="30">
        <f t="shared" si="2"/>
        <v>6.8959999999999999</v>
      </c>
      <c r="G27" s="4">
        <v>27.5</v>
      </c>
      <c r="H27" s="30">
        <f t="shared" si="3"/>
        <v>5.5</v>
      </c>
      <c r="I27" s="4"/>
      <c r="J27" s="30">
        <f t="shared" si="4"/>
        <v>0</v>
      </c>
      <c r="K27" s="30">
        <f t="shared" si="0"/>
        <v>48.491</v>
      </c>
      <c r="L27" s="40" t="s">
        <v>369</v>
      </c>
      <c r="M27" s="40"/>
      <c r="N27" s="40"/>
      <c r="O27" s="2"/>
      <c r="P27" s="2"/>
      <c r="Q27" s="2"/>
    </row>
    <row r="28" spans="1:17" ht="18" customHeight="1" x14ac:dyDescent="0.25">
      <c r="A28" s="27">
        <v>24</v>
      </c>
      <c r="B28" s="4" t="s">
        <v>35</v>
      </c>
      <c r="C28" s="5">
        <v>75.239999999999995</v>
      </c>
      <c r="D28" s="30">
        <f t="shared" si="1"/>
        <v>37.619999999999997</v>
      </c>
      <c r="E28" s="5">
        <v>66.63</v>
      </c>
      <c r="F28" s="30">
        <f t="shared" si="2"/>
        <v>6.6630000000000003</v>
      </c>
      <c r="G28" s="4">
        <v>21</v>
      </c>
      <c r="H28" s="30">
        <f t="shared" si="3"/>
        <v>4.2</v>
      </c>
      <c r="I28" s="4"/>
      <c r="J28" s="30">
        <f t="shared" si="4"/>
        <v>0</v>
      </c>
      <c r="K28" s="30">
        <f t="shared" si="0"/>
        <v>48.483000000000004</v>
      </c>
      <c r="L28" s="40" t="s">
        <v>369</v>
      </c>
      <c r="M28" s="40"/>
      <c r="N28" s="40"/>
      <c r="O28" s="2"/>
      <c r="P28" s="2"/>
      <c r="Q28" s="2"/>
    </row>
    <row r="29" spans="1:17" ht="18" customHeight="1" x14ac:dyDescent="0.25">
      <c r="A29" s="27">
        <v>25</v>
      </c>
      <c r="B29" s="4" t="s">
        <v>36</v>
      </c>
      <c r="C29" s="5">
        <v>82.91</v>
      </c>
      <c r="D29" s="30">
        <f t="shared" si="1"/>
        <v>41.454999999999998</v>
      </c>
      <c r="E29" s="5">
        <v>70.13</v>
      </c>
      <c r="F29" s="30">
        <f t="shared" si="2"/>
        <v>7.0129999999999999</v>
      </c>
      <c r="G29" s="4">
        <v>0</v>
      </c>
      <c r="H29" s="30">
        <f t="shared" si="3"/>
        <v>0</v>
      </c>
      <c r="I29" s="4"/>
      <c r="J29" s="30">
        <f t="shared" si="4"/>
        <v>0</v>
      </c>
      <c r="K29" s="30">
        <f t="shared" si="0"/>
        <v>48.467999999999996</v>
      </c>
      <c r="L29" s="40" t="s">
        <v>369</v>
      </c>
      <c r="M29" s="40"/>
      <c r="N29" s="40"/>
      <c r="O29" s="2"/>
      <c r="P29" s="2"/>
      <c r="Q29" s="2"/>
    </row>
    <row r="30" spans="1:17" ht="18" customHeight="1" x14ac:dyDescent="0.25">
      <c r="A30" s="27">
        <v>26</v>
      </c>
      <c r="B30" s="4" t="s">
        <v>37</v>
      </c>
      <c r="C30" s="5">
        <v>78.17</v>
      </c>
      <c r="D30" s="30">
        <f t="shared" si="1"/>
        <v>39.085000000000001</v>
      </c>
      <c r="E30" s="5">
        <v>91.6</v>
      </c>
      <c r="F30" s="30">
        <f t="shared" si="2"/>
        <v>9.16</v>
      </c>
      <c r="G30" s="4">
        <v>0</v>
      </c>
      <c r="H30" s="30">
        <f t="shared" si="3"/>
        <v>0</v>
      </c>
      <c r="I30" s="4"/>
      <c r="J30" s="30">
        <f t="shared" si="4"/>
        <v>0</v>
      </c>
      <c r="K30" s="30">
        <f t="shared" si="0"/>
        <v>48.245000000000005</v>
      </c>
      <c r="L30" s="40" t="s">
        <v>369</v>
      </c>
      <c r="M30" s="40"/>
      <c r="N30" s="40"/>
      <c r="O30" s="2"/>
      <c r="P30" s="2"/>
      <c r="Q30" s="2"/>
    </row>
    <row r="31" spans="1:17" ht="18" customHeight="1" x14ac:dyDescent="0.25">
      <c r="A31" s="27">
        <v>27</v>
      </c>
      <c r="B31" s="4" t="s">
        <v>38</v>
      </c>
      <c r="C31" s="5">
        <v>84.302660000000003</v>
      </c>
      <c r="D31" s="30">
        <f t="shared" si="1"/>
        <v>42.151330000000002</v>
      </c>
      <c r="E31" s="5">
        <v>60.56</v>
      </c>
      <c r="F31" s="30">
        <f t="shared" si="2"/>
        <v>6.0560000000000009</v>
      </c>
      <c r="G31" s="4">
        <v>0</v>
      </c>
      <c r="H31" s="30">
        <f t="shared" si="3"/>
        <v>0</v>
      </c>
      <c r="I31" s="4"/>
      <c r="J31" s="30">
        <f t="shared" si="4"/>
        <v>0</v>
      </c>
      <c r="K31" s="30">
        <f t="shared" si="0"/>
        <v>48.207329999999999</v>
      </c>
      <c r="L31" s="40" t="s">
        <v>369</v>
      </c>
      <c r="M31" s="40"/>
      <c r="N31" s="40"/>
      <c r="O31" s="2"/>
      <c r="P31" s="2"/>
      <c r="Q31" s="2"/>
    </row>
    <row r="32" spans="1:17" ht="18" customHeight="1" x14ac:dyDescent="0.25">
      <c r="A32" s="27">
        <v>28</v>
      </c>
      <c r="B32" s="4" t="s">
        <v>39</v>
      </c>
      <c r="C32" s="5">
        <v>73.332359999999994</v>
      </c>
      <c r="D32" s="30">
        <f t="shared" si="1"/>
        <v>36.666179999999997</v>
      </c>
      <c r="E32" s="5">
        <v>85.2</v>
      </c>
      <c r="F32" s="30">
        <f t="shared" si="2"/>
        <v>8.5200000000000014</v>
      </c>
      <c r="G32" s="4">
        <v>15</v>
      </c>
      <c r="H32" s="30">
        <f t="shared" si="3"/>
        <v>3</v>
      </c>
      <c r="I32" s="4"/>
      <c r="J32" s="30">
        <f t="shared" si="4"/>
        <v>0</v>
      </c>
      <c r="K32" s="30">
        <f t="shared" si="0"/>
        <v>48.18618</v>
      </c>
      <c r="L32" s="40" t="s">
        <v>369</v>
      </c>
      <c r="M32" s="40"/>
      <c r="N32" s="40"/>
      <c r="O32" s="2"/>
      <c r="P32" s="2"/>
      <c r="Q32" s="2"/>
    </row>
    <row r="33" spans="1:17" ht="18" customHeight="1" x14ac:dyDescent="0.25">
      <c r="A33" s="27">
        <v>29</v>
      </c>
      <c r="B33" s="4" t="s">
        <v>40</v>
      </c>
      <c r="C33" s="5">
        <v>81.150000000000006</v>
      </c>
      <c r="D33" s="30">
        <f t="shared" si="1"/>
        <v>40.575000000000003</v>
      </c>
      <c r="E33" s="5">
        <v>73</v>
      </c>
      <c r="F33" s="30">
        <f t="shared" si="2"/>
        <v>7.3000000000000007</v>
      </c>
      <c r="G33" s="4">
        <v>0</v>
      </c>
      <c r="H33" s="30">
        <f t="shared" si="3"/>
        <v>0</v>
      </c>
      <c r="I33" s="4"/>
      <c r="J33" s="30">
        <f t="shared" si="4"/>
        <v>0</v>
      </c>
      <c r="K33" s="30">
        <f t="shared" si="0"/>
        <v>47.875</v>
      </c>
      <c r="L33" s="40" t="s">
        <v>369</v>
      </c>
      <c r="M33" s="40"/>
      <c r="N33" s="40"/>
      <c r="O33" s="2"/>
      <c r="P33" s="2"/>
      <c r="Q33" s="2"/>
    </row>
    <row r="34" spans="1:17" ht="18" customHeight="1" x14ac:dyDescent="0.25">
      <c r="A34" s="27">
        <v>30</v>
      </c>
      <c r="B34" s="4" t="s">
        <v>41</v>
      </c>
      <c r="C34" s="5">
        <v>69.510000000000005</v>
      </c>
      <c r="D34" s="30">
        <f t="shared" si="1"/>
        <v>34.755000000000003</v>
      </c>
      <c r="E34" s="5">
        <v>84.8</v>
      </c>
      <c r="F34" s="30">
        <f t="shared" si="2"/>
        <v>8.48</v>
      </c>
      <c r="G34" s="4">
        <v>21.25</v>
      </c>
      <c r="H34" s="30">
        <f t="shared" si="3"/>
        <v>4.25</v>
      </c>
      <c r="I34" s="4"/>
      <c r="J34" s="30">
        <f t="shared" si="4"/>
        <v>0</v>
      </c>
      <c r="K34" s="30">
        <f t="shared" si="0"/>
        <v>47.484999999999999</v>
      </c>
      <c r="L34" s="40" t="s">
        <v>369</v>
      </c>
      <c r="M34" s="40"/>
      <c r="N34" s="40"/>
      <c r="O34" s="2"/>
      <c r="P34" s="2"/>
      <c r="Q34" s="2"/>
    </row>
    <row r="35" spans="1:17" ht="18" customHeight="1" x14ac:dyDescent="0.25">
      <c r="A35" s="27">
        <v>31</v>
      </c>
      <c r="B35" s="4" t="s">
        <v>42</v>
      </c>
      <c r="C35" s="5">
        <v>70.41</v>
      </c>
      <c r="D35" s="30">
        <f t="shared" si="1"/>
        <v>35.204999999999998</v>
      </c>
      <c r="E35" s="5">
        <v>75.260000000000005</v>
      </c>
      <c r="F35" s="30">
        <f t="shared" si="2"/>
        <v>7.5260000000000007</v>
      </c>
      <c r="G35" s="4">
        <v>23.75</v>
      </c>
      <c r="H35" s="30">
        <f t="shared" si="3"/>
        <v>4.75</v>
      </c>
      <c r="I35" s="4"/>
      <c r="J35" s="30">
        <f t="shared" si="4"/>
        <v>0</v>
      </c>
      <c r="K35" s="30">
        <f t="shared" si="0"/>
        <v>47.481000000000002</v>
      </c>
      <c r="L35" s="40" t="s">
        <v>369</v>
      </c>
      <c r="M35" s="40"/>
      <c r="N35" s="40"/>
      <c r="O35" s="2"/>
      <c r="P35" s="2"/>
      <c r="Q35" s="2"/>
    </row>
    <row r="36" spans="1:17" ht="18" customHeight="1" x14ac:dyDescent="0.25">
      <c r="A36" s="27">
        <v>32</v>
      </c>
      <c r="B36" s="4" t="s">
        <v>43</v>
      </c>
      <c r="C36" s="5">
        <v>70.14</v>
      </c>
      <c r="D36" s="30">
        <f t="shared" si="1"/>
        <v>35.07</v>
      </c>
      <c r="E36" s="5">
        <v>71.3</v>
      </c>
      <c r="F36" s="30">
        <f t="shared" si="2"/>
        <v>7.13</v>
      </c>
      <c r="G36" s="4">
        <v>25</v>
      </c>
      <c r="H36" s="30">
        <f t="shared" si="3"/>
        <v>5</v>
      </c>
      <c r="I36" s="4"/>
      <c r="J36" s="30">
        <f t="shared" si="4"/>
        <v>0</v>
      </c>
      <c r="K36" s="30">
        <f t="shared" si="0"/>
        <v>47.2</v>
      </c>
      <c r="L36" s="40" t="s">
        <v>369</v>
      </c>
      <c r="M36" s="40"/>
      <c r="N36" s="40"/>
      <c r="O36" s="2"/>
      <c r="P36" s="2"/>
      <c r="Q36" s="2"/>
    </row>
    <row r="37" spans="1:17" ht="18" customHeight="1" x14ac:dyDescent="0.25">
      <c r="A37" s="27">
        <v>33</v>
      </c>
      <c r="B37" s="4" t="s">
        <v>44</v>
      </c>
      <c r="C37" s="5">
        <v>78.45</v>
      </c>
      <c r="D37" s="30">
        <f t="shared" si="1"/>
        <v>39.225000000000001</v>
      </c>
      <c r="E37" s="5">
        <v>79.459999999999994</v>
      </c>
      <c r="F37" s="30">
        <f t="shared" si="2"/>
        <v>7.9459999999999997</v>
      </c>
      <c r="G37" s="4">
        <v>0</v>
      </c>
      <c r="H37" s="30">
        <f t="shared" si="3"/>
        <v>0</v>
      </c>
      <c r="I37" s="4"/>
      <c r="J37" s="30">
        <f t="shared" si="4"/>
        <v>0</v>
      </c>
      <c r="K37" s="30">
        <f t="shared" si="0"/>
        <v>47.170999999999999</v>
      </c>
      <c r="L37" s="40" t="s">
        <v>369</v>
      </c>
      <c r="M37" s="40"/>
      <c r="N37" s="40"/>
      <c r="O37" s="2"/>
      <c r="P37" s="2"/>
      <c r="Q37" s="2"/>
    </row>
    <row r="38" spans="1:17" ht="18" customHeight="1" x14ac:dyDescent="0.25">
      <c r="A38" s="27">
        <v>34</v>
      </c>
      <c r="B38" s="4" t="s">
        <v>45</v>
      </c>
      <c r="C38" s="5">
        <v>80.260000000000005</v>
      </c>
      <c r="D38" s="30">
        <f t="shared" si="1"/>
        <v>40.130000000000003</v>
      </c>
      <c r="E38" s="5">
        <v>70.36</v>
      </c>
      <c r="F38" s="30">
        <f t="shared" si="2"/>
        <v>7.0360000000000005</v>
      </c>
      <c r="G38" s="4">
        <v>0</v>
      </c>
      <c r="H38" s="30">
        <f t="shared" si="3"/>
        <v>0</v>
      </c>
      <c r="I38" s="4"/>
      <c r="J38" s="30">
        <f t="shared" si="4"/>
        <v>0</v>
      </c>
      <c r="K38" s="30">
        <f t="shared" si="0"/>
        <v>47.166000000000004</v>
      </c>
      <c r="L38" s="40" t="s">
        <v>369</v>
      </c>
      <c r="M38" s="40"/>
      <c r="N38" s="40"/>
      <c r="O38" s="2"/>
      <c r="P38" s="2"/>
      <c r="Q38" s="2"/>
    </row>
    <row r="39" spans="1:17" ht="18" customHeight="1" x14ac:dyDescent="0.25">
      <c r="A39" s="27">
        <v>35</v>
      </c>
      <c r="B39" s="4" t="s">
        <v>46</v>
      </c>
      <c r="C39" s="5">
        <v>80.216189999999997</v>
      </c>
      <c r="D39" s="30">
        <f t="shared" si="1"/>
        <v>40.108094999999999</v>
      </c>
      <c r="E39" s="5">
        <v>67.56</v>
      </c>
      <c r="F39" s="30">
        <f t="shared" si="2"/>
        <v>6.7560000000000002</v>
      </c>
      <c r="G39" s="4">
        <v>0</v>
      </c>
      <c r="H39" s="30">
        <f t="shared" si="3"/>
        <v>0</v>
      </c>
      <c r="I39" s="4"/>
      <c r="J39" s="30">
        <f t="shared" si="4"/>
        <v>0</v>
      </c>
      <c r="K39" s="30">
        <f t="shared" si="0"/>
        <v>46.864094999999999</v>
      </c>
      <c r="L39" s="40" t="s">
        <v>369</v>
      </c>
      <c r="M39" s="40"/>
      <c r="N39" s="40"/>
      <c r="O39" s="2"/>
      <c r="P39" s="2"/>
      <c r="Q39" s="2"/>
    </row>
    <row r="40" spans="1:17" ht="18" customHeight="1" x14ac:dyDescent="0.25">
      <c r="A40" s="27">
        <v>36</v>
      </c>
      <c r="B40" s="4" t="s">
        <v>47</v>
      </c>
      <c r="C40" s="5">
        <v>79.849999999999994</v>
      </c>
      <c r="D40" s="30">
        <f t="shared" si="1"/>
        <v>39.924999999999997</v>
      </c>
      <c r="E40" s="5">
        <v>68.260000000000005</v>
      </c>
      <c r="F40" s="30">
        <f t="shared" si="2"/>
        <v>6.8260000000000005</v>
      </c>
      <c r="G40" s="4">
        <v>0</v>
      </c>
      <c r="H40" s="30">
        <f t="shared" si="3"/>
        <v>0</v>
      </c>
      <c r="I40" s="4"/>
      <c r="J40" s="30">
        <f t="shared" si="4"/>
        <v>0</v>
      </c>
      <c r="K40" s="30">
        <f t="shared" si="0"/>
        <v>46.750999999999998</v>
      </c>
      <c r="L40" s="40" t="s">
        <v>369</v>
      </c>
      <c r="M40" s="40"/>
      <c r="N40" s="40"/>
      <c r="O40" s="2"/>
      <c r="P40" s="2"/>
      <c r="Q40" s="2"/>
    </row>
    <row r="41" spans="1:17" ht="18" customHeight="1" x14ac:dyDescent="0.25">
      <c r="A41" s="27">
        <v>37</v>
      </c>
      <c r="B41" s="4" t="s">
        <v>48</v>
      </c>
      <c r="C41" s="5">
        <v>73.39</v>
      </c>
      <c r="D41" s="30">
        <f t="shared" si="1"/>
        <v>36.695</v>
      </c>
      <c r="E41" s="5">
        <v>65.459999999999994</v>
      </c>
      <c r="F41" s="30">
        <f t="shared" si="2"/>
        <v>6.5459999999999994</v>
      </c>
      <c r="G41" s="4">
        <v>17.5</v>
      </c>
      <c r="H41" s="30">
        <f t="shared" si="3"/>
        <v>3.5</v>
      </c>
      <c r="I41" s="4"/>
      <c r="J41" s="30">
        <f t="shared" si="4"/>
        <v>0</v>
      </c>
      <c r="K41" s="30">
        <f t="shared" si="0"/>
        <v>46.741</v>
      </c>
      <c r="L41" s="40" t="s">
        <v>369</v>
      </c>
      <c r="M41" s="40"/>
      <c r="N41" s="40"/>
      <c r="O41" s="2"/>
      <c r="P41" s="2"/>
      <c r="Q41" s="2"/>
    </row>
    <row r="42" spans="1:17" ht="18" customHeight="1" x14ac:dyDescent="0.25">
      <c r="A42" s="27">
        <v>38</v>
      </c>
      <c r="B42" s="4" t="s">
        <v>49</v>
      </c>
      <c r="C42" s="5">
        <v>80.215000000000003</v>
      </c>
      <c r="D42" s="30">
        <f t="shared" si="1"/>
        <v>40.107500000000002</v>
      </c>
      <c r="E42" s="5">
        <v>63.6</v>
      </c>
      <c r="F42" s="30">
        <f t="shared" si="2"/>
        <v>6.36</v>
      </c>
      <c r="G42" s="4">
        <v>0</v>
      </c>
      <c r="H42" s="30">
        <f t="shared" si="3"/>
        <v>0</v>
      </c>
      <c r="I42" s="4"/>
      <c r="J42" s="30">
        <f t="shared" si="4"/>
        <v>0</v>
      </c>
      <c r="K42" s="30">
        <f t="shared" si="0"/>
        <v>46.467500000000001</v>
      </c>
      <c r="L42" s="40" t="s">
        <v>369</v>
      </c>
      <c r="M42" s="40"/>
      <c r="N42" s="40"/>
      <c r="O42" s="2"/>
      <c r="P42" s="2"/>
      <c r="Q42" s="2"/>
    </row>
    <row r="43" spans="1:17" ht="18" customHeight="1" x14ac:dyDescent="0.25">
      <c r="A43" s="27">
        <v>39</v>
      </c>
      <c r="B43" s="4" t="s">
        <v>50</v>
      </c>
      <c r="C43" s="5">
        <v>66.680000000000007</v>
      </c>
      <c r="D43" s="30">
        <f t="shared" si="1"/>
        <v>33.340000000000003</v>
      </c>
      <c r="E43" s="5">
        <v>80.8</v>
      </c>
      <c r="F43" s="30">
        <f t="shared" si="2"/>
        <v>8.08</v>
      </c>
      <c r="G43" s="4">
        <v>25</v>
      </c>
      <c r="H43" s="30">
        <f t="shared" si="3"/>
        <v>5</v>
      </c>
      <c r="I43" s="4"/>
      <c r="J43" s="30">
        <f t="shared" si="4"/>
        <v>0</v>
      </c>
      <c r="K43" s="30">
        <f t="shared" si="0"/>
        <v>46.42</v>
      </c>
      <c r="L43" s="40" t="s">
        <v>369</v>
      </c>
      <c r="M43" s="40"/>
      <c r="N43" s="40"/>
      <c r="O43" s="2"/>
      <c r="P43" s="2"/>
      <c r="Q43" s="2"/>
    </row>
    <row r="44" spans="1:17" ht="18" customHeight="1" x14ac:dyDescent="0.25">
      <c r="A44" s="27">
        <v>40</v>
      </c>
      <c r="B44" s="4" t="s">
        <v>51</v>
      </c>
      <c r="C44" s="5">
        <v>71.95</v>
      </c>
      <c r="D44" s="30">
        <f t="shared" si="1"/>
        <v>35.975000000000001</v>
      </c>
      <c r="E44" s="5">
        <v>56.6</v>
      </c>
      <c r="F44" s="30">
        <f t="shared" si="2"/>
        <v>5.66</v>
      </c>
      <c r="G44" s="4">
        <v>23.75</v>
      </c>
      <c r="H44" s="30">
        <f t="shared" si="3"/>
        <v>4.75</v>
      </c>
      <c r="I44" s="4"/>
      <c r="J44" s="30">
        <f t="shared" si="4"/>
        <v>0</v>
      </c>
      <c r="K44" s="30">
        <f t="shared" si="0"/>
        <v>46.385000000000005</v>
      </c>
      <c r="L44" s="40" t="s">
        <v>369</v>
      </c>
      <c r="M44" s="40"/>
      <c r="N44" s="40"/>
      <c r="O44" s="2"/>
      <c r="P44" s="2"/>
      <c r="Q44" s="2"/>
    </row>
    <row r="45" spans="1:17" ht="18" customHeight="1" x14ac:dyDescent="0.25">
      <c r="A45" s="27">
        <v>41</v>
      </c>
      <c r="B45" s="4" t="s">
        <v>52</v>
      </c>
      <c r="C45" s="5">
        <v>78.73</v>
      </c>
      <c r="D45" s="30">
        <f t="shared" si="1"/>
        <v>39.365000000000002</v>
      </c>
      <c r="E45" s="5">
        <v>67.56</v>
      </c>
      <c r="F45" s="30">
        <f t="shared" si="2"/>
        <v>6.7560000000000002</v>
      </c>
      <c r="G45" s="4">
        <v>0</v>
      </c>
      <c r="H45" s="30">
        <f t="shared" si="3"/>
        <v>0</v>
      </c>
      <c r="I45" s="4"/>
      <c r="J45" s="30">
        <f t="shared" si="4"/>
        <v>0</v>
      </c>
      <c r="K45" s="30">
        <f t="shared" si="0"/>
        <v>46.121000000000002</v>
      </c>
      <c r="L45" s="40" t="s">
        <v>369</v>
      </c>
      <c r="M45" s="40"/>
      <c r="N45" s="40"/>
      <c r="O45" s="2"/>
      <c r="P45" s="2"/>
      <c r="Q45" s="2"/>
    </row>
    <row r="46" spans="1:17" ht="18" customHeight="1" x14ac:dyDescent="0.25">
      <c r="A46" s="27">
        <v>42</v>
      </c>
      <c r="B46" s="4" t="s">
        <v>53</v>
      </c>
      <c r="C46" s="5">
        <v>77.810059999999993</v>
      </c>
      <c r="D46" s="30">
        <f t="shared" si="1"/>
        <v>38.905029999999996</v>
      </c>
      <c r="E46" s="5">
        <v>69.430000000000007</v>
      </c>
      <c r="F46" s="30">
        <f t="shared" si="2"/>
        <v>6.9430000000000014</v>
      </c>
      <c r="G46" s="4">
        <v>0</v>
      </c>
      <c r="H46" s="30">
        <f t="shared" si="3"/>
        <v>0</v>
      </c>
      <c r="I46" s="4"/>
      <c r="J46" s="30">
        <f t="shared" si="4"/>
        <v>0</v>
      </c>
      <c r="K46" s="30">
        <f t="shared" si="0"/>
        <v>45.848029999999994</v>
      </c>
      <c r="L46" s="40" t="s">
        <v>369</v>
      </c>
      <c r="M46" s="40"/>
      <c r="N46" s="40"/>
      <c r="O46" s="2"/>
      <c r="P46" s="2"/>
      <c r="Q46" s="2"/>
    </row>
    <row r="47" spans="1:17" ht="18" customHeight="1" x14ac:dyDescent="0.25">
      <c r="A47" s="27">
        <v>43</v>
      </c>
      <c r="B47" s="4" t="s">
        <v>54</v>
      </c>
      <c r="C47" s="5">
        <v>78.02</v>
      </c>
      <c r="D47" s="30">
        <f t="shared" si="1"/>
        <v>39.01</v>
      </c>
      <c r="E47" s="5">
        <v>67.56</v>
      </c>
      <c r="F47" s="30">
        <f t="shared" si="2"/>
        <v>6.7560000000000002</v>
      </c>
      <c r="G47" s="4">
        <v>0</v>
      </c>
      <c r="H47" s="30">
        <f t="shared" si="3"/>
        <v>0</v>
      </c>
      <c r="I47" s="4"/>
      <c r="J47" s="30">
        <f t="shared" si="4"/>
        <v>0</v>
      </c>
      <c r="K47" s="30">
        <f t="shared" si="0"/>
        <v>45.765999999999998</v>
      </c>
      <c r="L47" s="40" t="s">
        <v>369</v>
      </c>
      <c r="M47" s="40"/>
      <c r="N47" s="40"/>
      <c r="O47" s="2"/>
      <c r="P47" s="2"/>
      <c r="Q47" s="2"/>
    </row>
    <row r="48" spans="1:17" ht="18" customHeight="1" x14ac:dyDescent="0.25">
      <c r="A48" s="27">
        <v>44</v>
      </c>
      <c r="B48" s="4" t="s">
        <v>55</v>
      </c>
      <c r="C48" s="5">
        <v>77.06</v>
      </c>
      <c r="D48" s="30">
        <f t="shared" si="1"/>
        <v>38.53</v>
      </c>
      <c r="E48" s="5">
        <v>69.2</v>
      </c>
      <c r="F48" s="30">
        <f t="shared" si="2"/>
        <v>6.9200000000000008</v>
      </c>
      <c r="G48" s="4">
        <v>0</v>
      </c>
      <c r="H48" s="30">
        <f t="shared" si="3"/>
        <v>0</v>
      </c>
      <c r="I48" s="4"/>
      <c r="J48" s="30">
        <f t="shared" si="4"/>
        <v>0</v>
      </c>
      <c r="K48" s="30">
        <f t="shared" si="0"/>
        <v>45.45</v>
      </c>
      <c r="L48" s="40" t="s">
        <v>369</v>
      </c>
      <c r="M48" s="40"/>
      <c r="N48" s="40"/>
      <c r="O48" s="2"/>
      <c r="P48" s="2"/>
      <c r="Q48" s="2"/>
    </row>
    <row r="49" spans="1:17" ht="18" customHeight="1" x14ac:dyDescent="0.25">
      <c r="A49" s="27">
        <v>45</v>
      </c>
      <c r="B49" s="4" t="s">
        <v>56</v>
      </c>
      <c r="C49" s="5">
        <v>69.8</v>
      </c>
      <c r="D49" s="30">
        <f t="shared" si="1"/>
        <v>34.9</v>
      </c>
      <c r="E49" s="5">
        <v>82.5</v>
      </c>
      <c r="F49" s="30">
        <f t="shared" si="2"/>
        <v>8.25</v>
      </c>
      <c r="G49" s="4">
        <v>11.25</v>
      </c>
      <c r="H49" s="30">
        <f t="shared" si="3"/>
        <v>2.25</v>
      </c>
      <c r="I49" s="4"/>
      <c r="J49" s="30">
        <f t="shared" si="4"/>
        <v>0</v>
      </c>
      <c r="K49" s="30">
        <f t="shared" si="0"/>
        <v>45.4</v>
      </c>
      <c r="L49" s="40" t="s">
        <v>369</v>
      </c>
      <c r="M49" s="40"/>
      <c r="N49" s="40"/>
      <c r="O49" s="2"/>
      <c r="P49" s="2"/>
      <c r="Q49" s="2"/>
    </row>
    <row r="50" spans="1:17" ht="18" customHeight="1" x14ac:dyDescent="0.25">
      <c r="A50" s="27">
        <v>46</v>
      </c>
      <c r="B50" s="4" t="s">
        <v>57</v>
      </c>
      <c r="C50" s="5">
        <v>73.52</v>
      </c>
      <c r="D50" s="30">
        <f t="shared" si="1"/>
        <v>36.76</v>
      </c>
      <c r="E50" s="5">
        <v>86.2</v>
      </c>
      <c r="F50" s="30">
        <f t="shared" si="2"/>
        <v>8.620000000000001</v>
      </c>
      <c r="G50" s="4">
        <v>0</v>
      </c>
      <c r="H50" s="30">
        <f t="shared" si="3"/>
        <v>0</v>
      </c>
      <c r="I50" s="4"/>
      <c r="J50" s="30">
        <f t="shared" si="4"/>
        <v>0</v>
      </c>
      <c r="K50" s="30">
        <f t="shared" si="0"/>
        <v>45.379999999999995</v>
      </c>
      <c r="L50" s="40" t="s">
        <v>369</v>
      </c>
      <c r="M50" s="40"/>
      <c r="N50" s="40"/>
      <c r="O50" s="2"/>
      <c r="P50" s="2"/>
      <c r="Q50" s="2"/>
    </row>
    <row r="51" spans="1:17" ht="18" customHeight="1" x14ac:dyDescent="0.25">
      <c r="A51" s="27">
        <v>47</v>
      </c>
      <c r="B51" s="4" t="s">
        <v>58</v>
      </c>
      <c r="C51" s="5">
        <v>76.569999999999993</v>
      </c>
      <c r="D51" s="30">
        <f t="shared" si="1"/>
        <v>38.284999999999997</v>
      </c>
      <c r="E51" s="5">
        <v>70.13</v>
      </c>
      <c r="F51" s="30">
        <f t="shared" si="2"/>
        <v>7.0129999999999999</v>
      </c>
      <c r="G51" s="4">
        <v>0</v>
      </c>
      <c r="H51" s="30">
        <f t="shared" si="3"/>
        <v>0</v>
      </c>
      <c r="I51" s="4"/>
      <c r="J51" s="30">
        <f t="shared" si="4"/>
        <v>0</v>
      </c>
      <c r="K51" s="30">
        <f t="shared" si="0"/>
        <v>45.297999999999995</v>
      </c>
      <c r="L51" s="40" t="s">
        <v>369</v>
      </c>
      <c r="M51" s="40"/>
      <c r="N51" s="40"/>
      <c r="O51" s="2"/>
      <c r="P51" s="2"/>
      <c r="Q51" s="2"/>
    </row>
    <row r="52" spans="1:17" ht="18" customHeight="1" x14ac:dyDescent="0.25">
      <c r="A52" s="27">
        <v>48</v>
      </c>
      <c r="B52" s="4" t="s">
        <v>59</v>
      </c>
      <c r="C52" s="5">
        <v>74.040679999999995</v>
      </c>
      <c r="D52" s="30">
        <f t="shared" si="1"/>
        <v>37.020339999999997</v>
      </c>
      <c r="E52" s="5">
        <v>81.400000000000006</v>
      </c>
      <c r="F52" s="30">
        <f t="shared" si="2"/>
        <v>8.14</v>
      </c>
      <c r="G52" s="4">
        <v>0</v>
      </c>
      <c r="H52" s="30">
        <f t="shared" si="3"/>
        <v>0</v>
      </c>
      <c r="I52" s="4"/>
      <c r="J52" s="30">
        <f t="shared" si="4"/>
        <v>0</v>
      </c>
      <c r="K52" s="30">
        <f t="shared" si="0"/>
        <v>45.160339999999998</v>
      </c>
      <c r="L52" s="40" t="s">
        <v>369</v>
      </c>
      <c r="M52" s="40"/>
      <c r="N52" s="40"/>
      <c r="O52" s="2"/>
      <c r="P52" s="2"/>
      <c r="Q52" s="2"/>
    </row>
    <row r="53" spans="1:17" ht="18" customHeight="1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" customHeight="1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" customHeight="1" x14ac:dyDescent="0.25">
      <c r="A55" s="3"/>
      <c r="B55" s="28" t="s">
        <v>370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" customHeight="1" x14ac:dyDescent="0.25">
      <c r="A56" s="3"/>
      <c r="B56" s="28" t="s">
        <v>371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8" customHeight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8" customHeight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8" customHeight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8" customHeight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8" customHeight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8" customHeight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8" customHeight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8" customHeight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8" customHeight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8" customHeight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7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7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7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7" x14ac:dyDescent="0.2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7" x14ac:dyDescent="0.2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7" x14ac:dyDescent="0.2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x14ac:dyDescent="0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7" x14ac:dyDescent="0.25">
      <c r="F74" s="2"/>
    </row>
  </sheetData>
  <mergeCells count="57">
    <mergeCell ref="L25:N25"/>
    <mergeCell ref="L26:N26"/>
    <mergeCell ref="C3:D3"/>
    <mergeCell ref="E3:F3"/>
    <mergeCell ref="G3:H3"/>
    <mergeCell ref="I3:J3"/>
    <mergeCell ref="L4:N4"/>
    <mergeCell ref="L13:N13"/>
    <mergeCell ref="L14:N14"/>
    <mergeCell ref="L24:N24"/>
    <mergeCell ref="L5:N5"/>
    <mergeCell ref="L6:N6"/>
    <mergeCell ref="L7:N7"/>
    <mergeCell ref="L8:N8"/>
    <mergeCell ref="L10:N10"/>
    <mergeCell ref="B2:N2"/>
    <mergeCell ref="B1:N1"/>
    <mergeCell ref="L21:N21"/>
    <mergeCell ref="L22:N22"/>
    <mergeCell ref="L23:N23"/>
    <mergeCell ref="K3:N3"/>
    <mergeCell ref="B3:B4"/>
    <mergeCell ref="L15:N15"/>
    <mergeCell ref="L16:N16"/>
    <mergeCell ref="L17:N17"/>
    <mergeCell ref="L18:N18"/>
    <mergeCell ref="L19:N19"/>
    <mergeCell ref="L20:N20"/>
    <mergeCell ref="L9:N9"/>
    <mergeCell ref="L11:N11"/>
    <mergeCell ref="L12:N12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52:N52"/>
    <mergeCell ref="L47:N47"/>
    <mergeCell ref="L48:N48"/>
    <mergeCell ref="L49:N49"/>
    <mergeCell ref="L50:N50"/>
    <mergeCell ref="L51:N5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263</v>
      </c>
      <c r="C5" s="5">
        <v>82.5</v>
      </c>
      <c r="D5" s="30">
        <f t="shared" ref="D5:D22" si="0">(C5*0.5)</f>
        <v>41.25</v>
      </c>
      <c r="E5" s="4">
        <v>71.53</v>
      </c>
      <c r="F5" s="30">
        <f t="shared" ref="F5:F22" si="1">(E5*0.1)</f>
        <v>7.1530000000000005</v>
      </c>
      <c r="G5" s="4">
        <v>27.5</v>
      </c>
      <c r="H5" s="30">
        <f t="shared" ref="H5:H22" si="2">(G5*0.2)</f>
        <v>5.5</v>
      </c>
      <c r="I5" s="30"/>
      <c r="J5" s="30">
        <f t="shared" ref="J5:J22" si="3">(I5*0.2)</f>
        <v>0</v>
      </c>
      <c r="K5" s="30">
        <f t="shared" ref="K5:K22" si="4">(D5+F5+H5+J5)</f>
        <v>53.902999999999999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264</v>
      </c>
      <c r="C6" s="5">
        <v>82.11</v>
      </c>
      <c r="D6" s="30">
        <f t="shared" si="0"/>
        <v>41.055</v>
      </c>
      <c r="E6" s="4">
        <v>71.06</v>
      </c>
      <c r="F6" s="30">
        <f t="shared" si="1"/>
        <v>7.1060000000000008</v>
      </c>
      <c r="G6" s="4">
        <v>21.25</v>
      </c>
      <c r="H6" s="30">
        <f t="shared" si="2"/>
        <v>4.25</v>
      </c>
      <c r="I6" s="30"/>
      <c r="J6" s="30">
        <f t="shared" si="3"/>
        <v>0</v>
      </c>
      <c r="K6" s="30">
        <f t="shared" si="4"/>
        <v>52.411000000000001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265</v>
      </c>
      <c r="C7" s="5">
        <v>87.41</v>
      </c>
      <c r="D7" s="30">
        <f t="shared" si="0"/>
        <v>43.704999999999998</v>
      </c>
      <c r="E7" s="4">
        <v>69.430000000000007</v>
      </c>
      <c r="F7" s="30">
        <f t="shared" si="1"/>
        <v>6.9430000000000014</v>
      </c>
      <c r="G7" s="4">
        <v>0</v>
      </c>
      <c r="H7" s="30">
        <f t="shared" si="2"/>
        <v>0</v>
      </c>
      <c r="I7" s="30"/>
      <c r="J7" s="30">
        <f t="shared" si="3"/>
        <v>0</v>
      </c>
      <c r="K7" s="30">
        <f t="shared" si="4"/>
        <v>50.647999999999996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266</v>
      </c>
      <c r="C8" s="5">
        <v>82.99</v>
      </c>
      <c r="D8" s="30">
        <f t="shared" si="0"/>
        <v>41.494999999999997</v>
      </c>
      <c r="E8" s="4">
        <v>73.400000000000006</v>
      </c>
      <c r="F8" s="30">
        <f t="shared" si="1"/>
        <v>7.3400000000000007</v>
      </c>
      <c r="G8" s="4">
        <v>0</v>
      </c>
      <c r="H8" s="30">
        <f t="shared" si="2"/>
        <v>0</v>
      </c>
      <c r="I8" s="30"/>
      <c r="J8" s="30">
        <f t="shared" si="3"/>
        <v>0</v>
      </c>
      <c r="K8" s="30">
        <f t="shared" si="4"/>
        <v>48.835000000000001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267</v>
      </c>
      <c r="C9" s="5">
        <v>80.415549999999996</v>
      </c>
      <c r="D9" s="30">
        <f t="shared" si="0"/>
        <v>40.207774999999998</v>
      </c>
      <c r="E9" s="4">
        <v>84.8</v>
      </c>
      <c r="F9" s="30">
        <f t="shared" si="1"/>
        <v>8.48</v>
      </c>
      <c r="G9" s="4">
        <v>0</v>
      </c>
      <c r="H9" s="30">
        <f t="shared" si="2"/>
        <v>0</v>
      </c>
      <c r="I9" s="30"/>
      <c r="J9" s="30">
        <f t="shared" si="3"/>
        <v>0</v>
      </c>
      <c r="K9" s="30">
        <f t="shared" si="4"/>
        <v>48.687775000000002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268</v>
      </c>
      <c r="C10" s="5">
        <v>82.17</v>
      </c>
      <c r="D10" s="30">
        <f t="shared" si="0"/>
        <v>41.085000000000001</v>
      </c>
      <c r="E10" s="4">
        <v>74.099999999999994</v>
      </c>
      <c r="F10" s="30">
        <f t="shared" si="1"/>
        <v>7.41</v>
      </c>
      <c r="G10" s="4">
        <v>0</v>
      </c>
      <c r="H10" s="30">
        <f t="shared" si="2"/>
        <v>0</v>
      </c>
      <c r="I10" s="30"/>
      <c r="J10" s="30">
        <f t="shared" si="3"/>
        <v>0</v>
      </c>
      <c r="K10" s="30">
        <f t="shared" si="4"/>
        <v>48.495000000000005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269</v>
      </c>
      <c r="C11" s="5">
        <v>75.19</v>
      </c>
      <c r="D11" s="30">
        <f t="shared" si="0"/>
        <v>37.594999999999999</v>
      </c>
      <c r="E11" s="4">
        <v>66.400000000000006</v>
      </c>
      <c r="F11" s="30">
        <f t="shared" si="1"/>
        <v>6.6400000000000006</v>
      </c>
      <c r="G11" s="4">
        <v>20</v>
      </c>
      <c r="H11" s="30">
        <f t="shared" si="2"/>
        <v>4</v>
      </c>
      <c r="I11" s="30"/>
      <c r="J11" s="30">
        <f t="shared" si="3"/>
        <v>0</v>
      </c>
      <c r="K11" s="30">
        <f t="shared" si="4"/>
        <v>48.234999999999999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270</v>
      </c>
      <c r="C12" s="5">
        <v>81.021780000000007</v>
      </c>
      <c r="D12" s="30">
        <f t="shared" si="0"/>
        <v>40.510890000000003</v>
      </c>
      <c r="E12" s="4">
        <v>77</v>
      </c>
      <c r="F12" s="30">
        <f t="shared" si="1"/>
        <v>7.7</v>
      </c>
      <c r="G12" s="4">
        <v>0</v>
      </c>
      <c r="H12" s="30">
        <f t="shared" si="2"/>
        <v>0</v>
      </c>
      <c r="I12" s="30"/>
      <c r="J12" s="30">
        <f t="shared" si="3"/>
        <v>0</v>
      </c>
      <c r="K12" s="30">
        <f t="shared" si="4"/>
        <v>48.210890000000006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271</v>
      </c>
      <c r="C13" s="5">
        <v>79.046999999999997</v>
      </c>
      <c r="D13" s="30">
        <f t="shared" si="0"/>
        <v>39.523499999999999</v>
      </c>
      <c r="E13" s="4">
        <v>84.4</v>
      </c>
      <c r="F13" s="30">
        <f t="shared" si="1"/>
        <v>8.4400000000000013</v>
      </c>
      <c r="G13" s="4">
        <v>0</v>
      </c>
      <c r="H13" s="30">
        <f t="shared" si="2"/>
        <v>0</v>
      </c>
      <c r="I13" s="30"/>
      <c r="J13" s="30">
        <f t="shared" si="3"/>
        <v>0</v>
      </c>
      <c r="K13" s="30">
        <f t="shared" si="4"/>
        <v>47.963499999999996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272</v>
      </c>
      <c r="C14" s="5">
        <v>80.020560000000003</v>
      </c>
      <c r="D14" s="30">
        <f t="shared" si="0"/>
        <v>40.010280000000002</v>
      </c>
      <c r="E14" s="4">
        <v>77.599999999999994</v>
      </c>
      <c r="F14" s="30">
        <f t="shared" si="1"/>
        <v>7.76</v>
      </c>
      <c r="G14" s="4">
        <v>0</v>
      </c>
      <c r="H14" s="30">
        <f t="shared" si="2"/>
        <v>0</v>
      </c>
      <c r="I14" s="30"/>
      <c r="J14" s="30">
        <f t="shared" si="3"/>
        <v>0</v>
      </c>
      <c r="K14" s="30">
        <f t="shared" si="4"/>
        <v>47.77028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273</v>
      </c>
      <c r="C15" s="5">
        <v>73.45487</v>
      </c>
      <c r="D15" s="30">
        <f t="shared" si="0"/>
        <v>36.727435</v>
      </c>
      <c r="E15" s="4">
        <v>72.2</v>
      </c>
      <c r="F15" s="30">
        <f t="shared" si="1"/>
        <v>7.2200000000000006</v>
      </c>
      <c r="G15" s="4">
        <v>18.75</v>
      </c>
      <c r="H15" s="30">
        <f t="shared" si="2"/>
        <v>3.75</v>
      </c>
      <c r="I15" s="30"/>
      <c r="J15" s="30">
        <f t="shared" si="3"/>
        <v>0</v>
      </c>
      <c r="K15" s="30">
        <f t="shared" si="4"/>
        <v>47.697434999999999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274</v>
      </c>
      <c r="C16" s="5">
        <v>80.180000000000007</v>
      </c>
      <c r="D16" s="30">
        <f t="shared" si="0"/>
        <v>40.090000000000003</v>
      </c>
      <c r="E16" s="4">
        <v>76</v>
      </c>
      <c r="F16" s="30">
        <f t="shared" si="1"/>
        <v>7.6000000000000005</v>
      </c>
      <c r="G16" s="4">
        <v>0</v>
      </c>
      <c r="H16" s="30">
        <f t="shared" si="2"/>
        <v>0</v>
      </c>
      <c r="I16" s="30"/>
      <c r="J16" s="30">
        <f t="shared" si="3"/>
        <v>0</v>
      </c>
      <c r="K16" s="30">
        <f t="shared" si="4"/>
        <v>47.690000000000005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275</v>
      </c>
      <c r="C17" s="5">
        <v>81.149770000000004</v>
      </c>
      <c r="D17" s="30">
        <f t="shared" si="0"/>
        <v>40.574885000000002</v>
      </c>
      <c r="E17" s="4">
        <v>69.400000000000006</v>
      </c>
      <c r="F17" s="30">
        <f t="shared" si="1"/>
        <v>6.9400000000000013</v>
      </c>
      <c r="G17" s="4">
        <v>0</v>
      </c>
      <c r="H17" s="30">
        <f t="shared" si="2"/>
        <v>0</v>
      </c>
      <c r="I17" s="30"/>
      <c r="J17" s="30">
        <f t="shared" si="3"/>
        <v>0</v>
      </c>
      <c r="K17" s="30">
        <f t="shared" si="4"/>
        <v>47.514885000000007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276</v>
      </c>
      <c r="C18" s="5">
        <v>80.408289999999994</v>
      </c>
      <c r="D18" s="30">
        <f t="shared" si="0"/>
        <v>40.204144999999997</v>
      </c>
      <c r="E18" s="4">
        <v>72.2</v>
      </c>
      <c r="F18" s="30">
        <f t="shared" si="1"/>
        <v>7.2200000000000006</v>
      </c>
      <c r="G18" s="4">
        <v>0</v>
      </c>
      <c r="H18" s="30">
        <f t="shared" si="2"/>
        <v>0</v>
      </c>
      <c r="I18" s="30"/>
      <c r="J18" s="30">
        <f t="shared" si="3"/>
        <v>0</v>
      </c>
      <c r="K18" s="30">
        <f t="shared" si="4"/>
        <v>47.424144999999996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4" t="s">
        <v>277</v>
      </c>
      <c r="C19" s="5">
        <v>80.3</v>
      </c>
      <c r="D19" s="30">
        <f t="shared" si="0"/>
        <v>40.15</v>
      </c>
      <c r="E19" s="4">
        <v>71.2</v>
      </c>
      <c r="F19" s="30">
        <f t="shared" si="1"/>
        <v>7.120000000000001</v>
      </c>
      <c r="G19" s="4">
        <v>0</v>
      </c>
      <c r="H19" s="30">
        <f t="shared" si="2"/>
        <v>0</v>
      </c>
      <c r="I19" s="30"/>
      <c r="J19" s="30">
        <f t="shared" si="3"/>
        <v>0</v>
      </c>
      <c r="K19" s="30">
        <f t="shared" si="4"/>
        <v>47.269999999999996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4" t="s">
        <v>278</v>
      </c>
      <c r="C20" s="5">
        <v>79.63</v>
      </c>
      <c r="D20" s="30">
        <f t="shared" si="0"/>
        <v>39.814999999999998</v>
      </c>
      <c r="E20" s="4">
        <v>74</v>
      </c>
      <c r="F20" s="30">
        <f t="shared" si="1"/>
        <v>7.4</v>
      </c>
      <c r="G20" s="4">
        <v>0</v>
      </c>
      <c r="H20" s="30">
        <f t="shared" si="2"/>
        <v>0</v>
      </c>
      <c r="I20" s="30"/>
      <c r="J20" s="30">
        <f t="shared" si="3"/>
        <v>0</v>
      </c>
      <c r="K20" s="30">
        <f t="shared" si="4"/>
        <v>47.214999999999996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4" t="s">
        <v>279</v>
      </c>
      <c r="C21" s="5">
        <v>76.680000000000007</v>
      </c>
      <c r="D21" s="30">
        <f t="shared" si="0"/>
        <v>38.340000000000003</v>
      </c>
      <c r="E21" s="4">
        <v>85.2</v>
      </c>
      <c r="F21" s="30">
        <f t="shared" si="1"/>
        <v>8.5200000000000014</v>
      </c>
      <c r="G21" s="4">
        <v>0</v>
      </c>
      <c r="H21" s="30">
        <f t="shared" si="2"/>
        <v>0</v>
      </c>
      <c r="I21" s="30"/>
      <c r="J21" s="30">
        <f t="shared" si="3"/>
        <v>0</v>
      </c>
      <c r="K21" s="30">
        <f t="shared" si="4"/>
        <v>46.860000000000007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4" t="s">
        <v>280</v>
      </c>
      <c r="C22" s="5">
        <v>74.842709999999997</v>
      </c>
      <c r="D22" s="30">
        <f t="shared" si="0"/>
        <v>37.421354999999998</v>
      </c>
      <c r="E22" s="4">
        <v>64.3</v>
      </c>
      <c r="F22" s="30">
        <f t="shared" si="1"/>
        <v>6.43</v>
      </c>
      <c r="G22" s="4">
        <v>15</v>
      </c>
      <c r="H22" s="30">
        <f t="shared" si="2"/>
        <v>3</v>
      </c>
      <c r="I22" s="30"/>
      <c r="J22" s="30">
        <f t="shared" si="3"/>
        <v>0</v>
      </c>
      <c r="K22" s="30">
        <f t="shared" si="4"/>
        <v>46.851354999999998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8" customHeight="1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8" customHeight="1" x14ac:dyDescent="0.25">
      <c r="A25" s="3"/>
      <c r="B25" s="28" t="s">
        <v>382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8" customHeight="1" x14ac:dyDescent="0.25">
      <c r="A26" s="3"/>
      <c r="B26" s="28" t="s">
        <v>375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8" customHeight="1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8" customHeight="1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8" customHeight="1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8" customHeight="1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8" customHeight="1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" customHeight="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8" customHeight="1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8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8" customHeigh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8" customHeight="1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7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7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7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7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7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27"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16:N16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22:N22"/>
    <mergeCell ref="L17:N17"/>
    <mergeCell ref="L18:N18"/>
    <mergeCell ref="L19:N19"/>
    <mergeCell ref="L20:N20"/>
    <mergeCell ref="L21:N2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8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281</v>
      </c>
      <c r="C5" s="5">
        <v>85.79</v>
      </c>
      <c r="D5" s="30">
        <f>(C5*0.5)</f>
        <v>42.895000000000003</v>
      </c>
      <c r="E5" s="5">
        <v>65.930000000000007</v>
      </c>
      <c r="F5" s="30">
        <f>(E5*0.1)</f>
        <v>6.5930000000000009</v>
      </c>
      <c r="G5" s="5">
        <v>42.5</v>
      </c>
      <c r="H5" s="30">
        <f>(G5*0.2)</f>
        <v>8.5</v>
      </c>
      <c r="I5" s="30"/>
      <c r="J5" s="30">
        <f>(I5*0.2)</f>
        <v>0</v>
      </c>
      <c r="K5" s="30">
        <f t="shared" ref="K5:K24" si="0">(D5+F5+H5+J5)</f>
        <v>57.988000000000007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282</v>
      </c>
      <c r="C6" s="5">
        <v>84.64</v>
      </c>
      <c r="D6" s="30">
        <f t="shared" ref="D6:D24" si="1">(C6*0.5)</f>
        <v>42.32</v>
      </c>
      <c r="E6" s="5">
        <v>65.23</v>
      </c>
      <c r="F6" s="30">
        <f t="shared" ref="F6:F24" si="2">(E6*0.1)</f>
        <v>6.5230000000000006</v>
      </c>
      <c r="G6" s="5">
        <v>45</v>
      </c>
      <c r="H6" s="30">
        <f t="shared" ref="H6:H24" si="3">(G6*0.2)</f>
        <v>9</v>
      </c>
      <c r="I6" s="30"/>
      <c r="J6" s="30">
        <f t="shared" ref="J6:J24" si="4">(I6*0.2)</f>
        <v>0</v>
      </c>
      <c r="K6" s="30">
        <f t="shared" si="0"/>
        <v>57.843000000000004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283</v>
      </c>
      <c r="C7" s="5">
        <v>76.83</v>
      </c>
      <c r="D7" s="30">
        <f t="shared" si="1"/>
        <v>38.414999999999999</v>
      </c>
      <c r="E7" s="5">
        <v>77.599999999999994</v>
      </c>
      <c r="F7" s="30">
        <f t="shared" si="2"/>
        <v>7.76</v>
      </c>
      <c r="G7" s="5">
        <v>56.25</v>
      </c>
      <c r="H7" s="30">
        <f t="shared" si="3"/>
        <v>11.25</v>
      </c>
      <c r="I7" s="30"/>
      <c r="J7" s="30">
        <f t="shared" si="4"/>
        <v>0</v>
      </c>
      <c r="K7" s="30">
        <f t="shared" si="0"/>
        <v>57.424999999999997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284</v>
      </c>
      <c r="C8" s="5">
        <v>78.211429999999993</v>
      </c>
      <c r="D8" s="30">
        <f t="shared" si="1"/>
        <v>39.105714999999996</v>
      </c>
      <c r="E8" s="5">
        <v>68.5</v>
      </c>
      <c r="F8" s="30">
        <f t="shared" si="2"/>
        <v>6.8500000000000005</v>
      </c>
      <c r="G8" s="5">
        <v>42.5</v>
      </c>
      <c r="H8" s="30">
        <f t="shared" si="3"/>
        <v>8.5</v>
      </c>
      <c r="I8" s="30"/>
      <c r="J8" s="30">
        <f t="shared" si="4"/>
        <v>0</v>
      </c>
      <c r="K8" s="30">
        <f t="shared" si="0"/>
        <v>54.455714999999998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285</v>
      </c>
      <c r="C9" s="5">
        <v>82.054450000000003</v>
      </c>
      <c r="D9" s="30">
        <f t="shared" si="1"/>
        <v>41.027225000000001</v>
      </c>
      <c r="E9" s="5">
        <v>80.400000000000006</v>
      </c>
      <c r="F9" s="30">
        <f t="shared" si="2"/>
        <v>8.0400000000000009</v>
      </c>
      <c r="G9" s="5">
        <v>21.25</v>
      </c>
      <c r="H9" s="30">
        <f t="shared" si="3"/>
        <v>4.25</v>
      </c>
      <c r="I9" s="30"/>
      <c r="J9" s="30">
        <f t="shared" si="4"/>
        <v>0</v>
      </c>
      <c r="K9" s="30">
        <f t="shared" si="0"/>
        <v>53.317225000000001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286</v>
      </c>
      <c r="C10" s="5">
        <v>79.494420000000005</v>
      </c>
      <c r="D10" s="30">
        <f t="shared" si="1"/>
        <v>39.747210000000003</v>
      </c>
      <c r="E10" s="5">
        <v>87.63</v>
      </c>
      <c r="F10" s="30">
        <f t="shared" si="2"/>
        <v>8.7629999999999999</v>
      </c>
      <c r="G10" s="5">
        <v>7.5</v>
      </c>
      <c r="H10" s="30">
        <f t="shared" si="3"/>
        <v>1.5</v>
      </c>
      <c r="I10" s="30"/>
      <c r="J10" s="30">
        <f t="shared" si="4"/>
        <v>0</v>
      </c>
      <c r="K10" s="30">
        <f t="shared" si="0"/>
        <v>50.010210000000001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287</v>
      </c>
      <c r="C11" s="5">
        <v>83.499390000000005</v>
      </c>
      <c r="D11" s="30">
        <f t="shared" si="1"/>
        <v>41.749695000000003</v>
      </c>
      <c r="E11" s="5">
        <v>76.2</v>
      </c>
      <c r="F11" s="30">
        <f t="shared" si="2"/>
        <v>7.620000000000001</v>
      </c>
      <c r="G11" s="5">
        <v>0</v>
      </c>
      <c r="H11" s="30">
        <f t="shared" si="3"/>
        <v>0</v>
      </c>
      <c r="I11" s="30"/>
      <c r="J11" s="30">
        <f t="shared" si="4"/>
        <v>0</v>
      </c>
      <c r="K11" s="30">
        <f t="shared" si="0"/>
        <v>49.369695000000007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288</v>
      </c>
      <c r="C12" s="5">
        <v>72.943150000000003</v>
      </c>
      <c r="D12" s="30">
        <f t="shared" si="1"/>
        <v>36.471575000000001</v>
      </c>
      <c r="E12" s="5">
        <v>80.16</v>
      </c>
      <c r="F12" s="30">
        <f t="shared" si="2"/>
        <v>8.016</v>
      </c>
      <c r="G12" s="5">
        <v>20</v>
      </c>
      <c r="H12" s="30">
        <f t="shared" si="3"/>
        <v>4</v>
      </c>
      <c r="I12" s="30"/>
      <c r="J12" s="30">
        <f t="shared" si="4"/>
        <v>0</v>
      </c>
      <c r="K12" s="30">
        <f t="shared" si="0"/>
        <v>48.487575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289</v>
      </c>
      <c r="C13" s="5">
        <v>72.38</v>
      </c>
      <c r="D13" s="30">
        <f t="shared" si="1"/>
        <v>36.19</v>
      </c>
      <c r="E13" s="5">
        <v>84.6</v>
      </c>
      <c r="F13" s="30">
        <f t="shared" si="2"/>
        <v>8.4599999999999991</v>
      </c>
      <c r="G13" s="5">
        <v>17.5</v>
      </c>
      <c r="H13" s="30">
        <f t="shared" si="3"/>
        <v>3.5</v>
      </c>
      <c r="I13" s="30"/>
      <c r="J13" s="30">
        <f t="shared" si="4"/>
        <v>0</v>
      </c>
      <c r="K13" s="30">
        <f t="shared" si="0"/>
        <v>48.15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290</v>
      </c>
      <c r="C14" s="5">
        <v>76.238500000000002</v>
      </c>
      <c r="D14" s="30">
        <f t="shared" si="1"/>
        <v>38.119250000000001</v>
      </c>
      <c r="E14" s="5">
        <v>70.599999999999994</v>
      </c>
      <c r="F14" s="30">
        <f t="shared" si="2"/>
        <v>7.06</v>
      </c>
      <c r="G14" s="5">
        <v>13.75</v>
      </c>
      <c r="H14" s="30">
        <f t="shared" si="3"/>
        <v>2.75</v>
      </c>
      <c r="I14" s="30"/>
      <c r="J14" s="30">
        <f t="shared" si="4"/>
        <v>0</v>
      </c>
      <c r="K14" s="30">
        <f t="shared" si="0"/>
        <v>47.929250000000003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291</v>
      </c>
      <c r="C15" s="5">
        <v>77.709999999999994</v>
      </c>
      <c r="D15" s="30">
        <f t="shared" si="1"/>
        <v>38.854999999999997</v>
      </c>
      <c r="E15" s="5">
        <v>60.8</v>
      </c>
      <c r="F15" s="30">
        <f t="shared" si="2"/>
        <v>6.08</v>
      </c>
      <c r="G15" s="5">
        <v>13</v>
      </c>
      <c r="H15" s="30">
        <f t="shared" si="3"/>
        <v>2.6</v>
      </c>
      <c r="I15" s="30"/>
      <c r="J15" s="30">
        <f t="shared" si="4"/>
        <v>0</v>
      </c>
      <c r="K15" s="30">
        <f t="shared" si="0"/>
        <v>47.534999999999997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292</v>
      </c>
      <c r="C16" s="5">
        <v>74.430000000000007</v>
      </c>
      <c r="D16" s="30">
        <f t="shared" si="1"/>
        <v>37.215000000000003</v>
      </c>
      <c r="E16" s="5">
        <v>67.099999999999994</v>
      </c>
      <c r="F16" s="30">
        <f t="shared" si="2"/>
        <v>6.71</v>
      </c>
      <c r="G16" s="5">
        <v>17.5</v>
      </c>
      <c r="H16" s="30">
        <f t="shared" si="3"/>
        <v>3.5</v>
      </c>
      <c r="I16" s="30"/>
      <c r="J16" s="30">
        <f t="shared" si="4"/>
        <v>0</v>
      </c>
      <c r="K16" s="30">
        <f t="shared" si="0"/>
        <v>47.425000000000004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293</v>
      </c>
      <c r="C17" s="5">
        <v>78.536749999999998</v>
      </c>
      <c r="D17" s="30">
        <f t="shared" si="1"/>
        <v>39.268374999999999</v>
      </c>
      <c r="E17" s="5">
        <v>81.33</v>
      </c>
      <c r="F17" s="30">
        <f t="shared" si="2"/>
        <v>8.1330000000000009</v>
      </c>
      <c r="G17" s="5">
        <v>0</v>
      </c>
      <c r="H17" s="30">
        <f t="shared" si="3"/>
        <v>0</v>
      </c>
      <c r="I17" s="30"/>
      <c r="J17" s="30">
        <f t="shared" si="4"/>
        <v>0</v>
      </c>
      <c r="K17" s="30">
        <f t="shared" si="0"/>
        <v>47.401375000000002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294</v>
      </c>
      <c r="C18" s="5">
        <v>80.44</v>
      </c>
      <c r="D18" s="30">
        <f t="shared" si="1"/>
        <v>40.22</v>
      </c>
      <c r="E18" s="5">
        <v>71.760000000000005</v>
      </c>
      <c r="F18" s="30">
        <f t="shared" si="2"/>
        <v>7.176000000000001</v>
      </c>
      <c r="G18" s="5">
        <v>0</v>
      </c>
      <c r="H18" s="30">
        <f t="shared" si="3"/>
        <v>0</v>
      </c>
      <c r="I18" s="30"/>
      <c r="J18" s="30">
        <f t="shared" si="4"/>
        <v>0</v>
      </c>
      <c r="K18" s="30">
        <f t="shared" si="0"/>
        <v>47.396000000000001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4" t="s">
        <v>295</v>
      </c>
      <c r="C19" s="5">
        <v>81.75</v>
      </c>
      <c r="D19" s="30">
        <f t="shared" si="1"/>
        <v>40.875</v>
      </c>
      <c r="E19" s="5">
        <v>64.3</v>
      </c>
      <c r="F19" s="30">
        <f t="shared" si="2"/>
        <v>6.43</v>
      </c>
      <c r="G19" s="5">
        <v>0</v>
      </c>
      <c r="H19" s="30">
        <f t="shared" si="3"/>
        <v>0</v>
      </c>
      <c r="I19" s="30"/>
      <c r="J19" s="30">
        <f t="shared" si="4"/>
        <v>0</v>
      </c>
      <c r="K19" s="30">
        <f t="shared" si="0"/>
        <v>47.305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4" t="s">
        <v>296</v>
      </c>
      <c r="C20" s="5">
        <v>79.341830000000002</v>
      </c>
      <c r="D20" s="30">
        <f t="shared" si="1"/>
        <v>39.670915000000001</v>
      </c>
      <c r="E20" s="5">
        <v>74.2</v>
      </c>
      <c r="F20" s="30">
        <f t="shared" si="2"/>
        <v>7.4200000000000008</v>
      </c>
      <c r="G20" s="5">
        <v>0</v>
      </c>
      <c r="H20" s="30">
        <f t="shared" si="3"/>
        <v>0</v>
      </c>
      <c r="I20" s="30"/>
      <c r="J20" s="30">
        <f t="shared" si="4"/>
        <v>0</v>
      </c>
      <c r="K20" s="30">
        <f t="shared" si="0"/>
        <v>47.090915000000003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4" t="s">
        <v>297</v>
      </c>
      <c r="C21" s="5">
        <v>78.66</v>
      </c>
      <c r="D21" s="30">
        <f t="shared" si="1"/>
        <v>39.33</v>
      </c>
      <c r="E21" s="5">
        <v>75.959999999999994</v>
      </c>
      <c r="F21" s="30">
        <f t="shared" si="2"/>
        <v>7.5960000000000001</v>
      </c>
      <c r="G21" s="5">
        <v>0</v>
      </c>
      <c r="H21" s="30">
        <f t="shared" si="3"/>
        <v>0</v>
      </c>
      <c r="I21" s="30"/>
      <c r="J21" s="30">
        <f t="shared" si="4"/>
        <v>0</v>
      </c>
      <c r="K21" s="30">
        <f t="shared" si="0"/>
        <v>46.926000000000002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4" t="s">
        <v>298</v>
      </c>
      <c r="C22" s="5">
        <v>77.39</v>
      </c>
      <c r="D22" s="30">
        <f t="shared" si="1"/>
        <v>38.695</v>
      </c>
      <c r="E22" s="5">
        <v>81.400000000000006</v>
      </c>
      <c r="F22" s="30">
        <f t="shared" si="2"/>
        <v>8.14</v>
      </c>
      <c r="G22" s="5">
        <v>0</v>
      </c>
      <c r="H22" s="30">
        <f t="shared" si="3"/>
        <v>0</v>
      </c>
      <c r="I22" s="30"/>
      <c r="J22" s="30">
        <f t="shared" si="4"/>
        <v>0</v>
      </c>
      <c r="K22" s="30">
        <f t="shared" si="0"/>
        <v>46.835000000000001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27">
        <v>19</v>
      </c>
      <c r="B23" s="4" t="s">
        <v>299</v>
      </c>
      <c r="C23" s="5">
        <v>66.817499999999995</v>
      </c>
      <c r="D23" s="30">
        <f t="shared" si="1"/>
        <v>33.408749999999998</v>
      </c>
      <c r="E23" s="5">
        <v>79.23</v>
      </c>
      <c r="F23" s="30">
        <f t="shared" si="2"/>
        <v>7.9230000000000009</v>
      </c>
      <c r="G23" s="5">
        <v>26.25</v>
      </c>
      <c r="H23" s="30">
        <f t="shared" si="3"/>
        <v>5.25</v>
      </c>
      <c r="I23" s="30"/>
      <c r="J23" s="30">
        <f t="shared" si="4"/>
        <v>0</v>
      </c>
      <c r="K23" s="30">
        <f t="shared" si="0"/>
        <v>46.58175</v>
      </c>
      <c r="L23" s="40" t="s">
        <v>369</v>
      </c>
      <c r="M23" s="40"/>
      <c r="N23" s="40"/>
      <c r="O23" s="2"/>
      <c r="P23" s="2"/>
      <c r="Q23" s="2"/>
    </row>
    <row r="24" spans="1:17" ht="18" customHeight="1" x14ac:dyDescent="0.25">
      <c r="A24" s="27">
        <v>20</v>
      </c>
      <c r="B24" s="4" t="s">
        <v>300</v>
      </c>
      <c r="C24" s="5">
        <v>77.84</v>
      </c>
      <c r="D24" s="30">
        <f t="shared" si="1"/>
        <v>38.92</v>
      </c>
      <c r="E24" s="5">
        <v>74.599999999999994</v>
      </c>
      <c r="F24" s="30">
        <f t="shared" si="2"/>
        <v>7.46</v>
      </c>
      <c r="G24" s="5">
        <v>0</v>
      </c>
      <c r="H24" s="30">
        <f t="shared" si="3"/>
        <v>0</v>
      </c>
      <c r="I24" s="30"/>
      <c r="J24" s="30">
        <f t="shared" si="4"/>
        <v>0</v>
      </c>
      <c r="K24" s="30">
        <f t="shared" si="0"/>
        <v>46.38</v>
      </c>
      <c r="L24" s="40" t="s">
        <v>369</v>
      </c>
      <c r="M24" s="40"/>
      <c r="N24" s="40"/>
      <c r="O24" s="2"/>
      <c r="P24" s="2"/>
      <c r="Q24" s="2"/>
    </row>
    <row r="25" spans="1:17" ht="18" customHeight="1" x14ac:dyDescent="0.25">
      <c r="A25" s="27">
        <v>21</v>
      </c>
      <c r="B25" s="4" t="s">
        <v>301</v>
      </c>
      <c r="C25" s="5">
        <v>69.403999999999996</v>
      </c>
      <c r="D25" s="30">
        <f t="shared" ref="D25:D40" si="5">(C25*0.5)</f>
        <v>34.701999999999998</v>
      </c>
      <c r="E25" s="5">
        <v>86.93</v>
      </c>
      <c r="F25" s="30">
        <f t="shared" ref="F25:F40" si="6">(E25*0.1)</f>
        <v>8.6930000000000014</v>
      </c>
      <c r="G25" s="5">
        <v>12.5</v>
      </c>
      <c r="H25" s="30">
        <f t="shared" ref="H25:H40" si="7">(G25*0.2)</f>
        <v>2.5</v>
      </c>
      <c r="I25" s="30"/>
      <c r="J25" s="30">
        <f t="shared" ref="J25:J40" si="8">(I25*0.2)</f>
        <v>0</v>
      </c>
      <c r="K25" s="30">
        <f t="shared" ref="K25:K40" si="9">(D25+F25+H25+J25)</f>
        <v>45.894999999999996</v>
      </c>
      <c r="L25" s="40" t="s">
        <v>369</v>
      </c>
      <c r="M25" s="40"/>
      <c r="N25" s="40"/>
      <c r="O25" s="2"/>
      <c r="P25" s="2"/>
      <c r="Q25" s="2"/>
    </row>
    <row r="26" spans="1:17" ht="18.75" customHeight="1" x14ac:dyDescent="0.25">
      <c r="A26" s="27">
        <v>22</v>
      </c>
      <c r="B26" s="4" t="s">
        <v>302</v>
      </c>
      <c r="C26" s="5">
        <v>66.34</v>
      </c>
      <c r="D26" s="30">
        <f t="shared" si="5"/>
        <v>33.17</v>
      </c>
      <c r="E26" s="5">
        <v>89.03</v>
      </c>
      <c r="F26" s="30">
        <f t="shared" si="6"/>
        <v>8.9030000000000005</v>
      </c>
      <c r="G26" s="5">
        <v>17.5</v>
      </c>
      <c r="H26" s="30">
        <f t="shared" si="7"/>
        <v>3.5</v>
      </c>
      <c r="I26" s="30"/>
      <c r="J26" s="30">
        <f t="shared" si="8"/>
        <v>0</v>
      </c>
      <c r="K26" s="30">
        <f t="shared" si="9"/>
        <v>45.573</v>
      </c>
      <c r="L26" s="40" t="s">
        <v>369</v>
      </c>
      <c r="M26" s="40"/>
      <c r="N26" s="40"/>
      <c r="O26" s="2"/>
      <c r="P26" s="2"/>
      <c r="Q26" s="2"/>
    </row>
    <row r="27" spans="1:17" ht="18" customHeight="1" x14ac:dyDescent="0.25">
      <c r="A27" s="27">
        <v>23</v>
      </c>
      <c r="B27" s="4" t="s">
        <v>303</v>
      </c>
      <c r="C27" s="5">
        <v>78.150000000000006</v>
      </c>
      <c r="D27" s="30">
        <f t="shared" si="5"/>
        <v>39.075000000000003</v>
      </c>
      <c r="E27" s="5">
        <v>58.46</v>
      </c>
      <c r="F27" s="30">
        <f t="shared" si="6"/>
        <v>5.8460000000000001</v>
      </c>
      <c r="G27" s="5">
        <v>0</v>
      </c>
      <c r="H27" s="30">
        <f t="shared" si="7"/>
        <v>0</v>
      </c>
      <c r="I27" s="30"/>
      <c r="J27" s="30">
        <f t="shared" si="8"/>
        <v>0</v>
      </c>
      <c r="K27" s="30">
        <f t="shared" si="9"/>
        <v>44.921000000000006</v>
      </c>
      <c r="L27" s="40" t="s">
        <v>369</v>
      </c>
      <c r="M27" s="40"/>
      <c r="N27" s="40"/>
      <c r="O27" s="2"/>
      <c r="P27" s="2"/>
      <c r="Q27" s="2"/>
    </row>
    <row r="28" spans="1:17" ht="18" customHeight="1" x14ac:dyDescent="0.25">
      <c r="A28" s="27">
        <v>24</v>
      </c>
      <c r="B28" s="4" t="s">
        <v>304</v>
      </c>
      <c r="C28" s="5">
        <v>76.231819999999999</v>
      </c>
      <c r="D28" s="30">
        <f t="shared" si="5"/>
        <v>38.11591</v>
      </c>
      <c r="E28" s="5">
        <v>64.53</v>
      </c>
      <c r="F28" s="30">
        <f t="shared" si="6"/>
        <v>6.4530000000000003</v>
      </c>
      <c r="G28" s="5">
        <v>0</v>
      </c>
      <c r="H28" s="30">
        <f t="shared" si="7"/>
        <v>0</v>
      </c>
      <c r="I28" s="30"/>
      <c r="J28" s="30">
        <f t="shared" si="8"/>
        <v>0</v>
      </c>
      <c r="K28" s="30">
        <f t="shared" si="9"/>
        <v>44.568910000000002</v>
      </c>
      <c r="L28" s="40" t="s">
        <v>369</v>
      </c>
      <c r="M28" s="40"/>
      <c r="N28" s="40"/>
      <c r="O28" s="2"/>
      <c r="P28" s="2"/>
      <c r="Q28" s="2"/>
    </row>
    <row r="29" spans="1:17" ht="18" customHeight="1" x14ac:dyDescent="0.25">
      <c r="A29" s="27">
        <v>25</v>
      </c>
      <c r="B29" s="4" t="s">
        <v>305</v>
      </c>
      <c r="C29" s="5">
        <v>72.101590000000002</v>
      </c>
      <c r="D29" s="30">
        <f t="shared" si="5"/>
        <v>36.050795000000001</v>
      </c>
      <c r="E29" s="5">
        <v>84.2</v>
      </c>
      <c r="F29" s="30">
        <f t="shared" si="6"/>
        <v>8.42</v>
      </c>
      <c r="G29" s="5">
        <v>0</v>
      </c>
      <c r="H29" s="30">
        <f t="shared" si="7"/>
        <v>0</v>
      </c>
      <c r="I29" s="30"/>
      <c r="J29" s="30">
        <f t="shared" si="8"/>
        <v>0</v>
      </c>
      <c r="K29" s="30">
        <f t="shared" si="9"/>
        <v>44.470795000000003</v>
      </c>
      <c r="L29" s="40" t="s">
        <v>369</v>
      </c>
      <c r="M29" s="40"/>
      <c r="N29" s="40"/>
      <c r="O29" s="2"/>
      <c r="P29" s="2"/>
      <c r="Q29" s="2"/>
    </row>
    <row r="30" spans="1:17" ht="18" customHeight="1" x14ac:dyDescent="0.25">
      <c r="A30" s="27">
        <v>26</v>
      </c>
      <c r="B30" s="4" t="s">
        <v>306</v>
      </c>
      <c r="C30" s="5">
        <v>73.58</v>
      </c>
      <c r="D30" s="30">
        <f t="shared" si="5"/>
        <v>36.79</v>
      </c>
      <c r="E30" s="5">
        <v>68.5</v>
      </c>
      <c r="F30" s="30">
        <f t="shared" si="6"/>
        <v>6.8500000000000005</v>
      </c>
      <c r="G30" s="5">
        <v>0</v>
      </c>
      <c r="H30" s="30">
        <f t="shared" si="7"/>
        <v>0</v>
      </c>
      <c r="I30" s="30"/>
      <c r="J30" s="30">
        <f t="shared" si="8"/>
        <v>0</v>
      </c>
      <c r="K30" s="30">
        <f t="shared" si="9"/>
        <v>43.64</v>
      </c>
      <c r="L30" s="40" t="s">
        <v>369</v>
      </c>
      <c r="M30" s="40"/>
      <c r="N30" s="40"/>
      <c r="O30" s="2"/>
      <c r="P30" s="2"/>
      <c r="Q30" s="2"/>
    </row>
    <row r="31" spans="1:17" ht="18" customHeight="1" x14ac:dyDescent="0.25">
      <c r="A31" s="27">
        <v>27</v>
      </c>
      <c r="B31" s="4" t="s">
        <v>307</v>
      </c>
      <c r="C31" s="5">
        <v>72.900000000000006</v>
      </c>
      <c r="D31" s="30">
        <f t="shared" si="5"/>
        <v>36.450000000000003</v>
      </c>
      <c r="E31" s="5">
        <v>71.599999999999994</v>
      </c>
      <c r="F31" s="30">
        <f t="shared" si="6"/>
        <v>7.16</v>
      </c>
      <c r="G31" s="5">
        <v>0</v>
      </c>
      <c r="H31" s="30">
        <f t="shared" si="7"/>
        <v>0</v>
      </c>
      <c r="I31" s="30"/>
      <c r="J31" s="30">
        <f t="shared" si="8"/>
        <v>0</v>
      </c>
      <c r="K31" s="30">
        <f t="shared" si="9"/>
        <v>43.61</v>
      </c>
      <c r="L31" s="40" t="s">
        <v>369</v>
      </c>
      <c r="M31" s="40"/>
      <c r="N31" s="40"/>
      <c r="O31" s="2"/>
      <c r="P31" s="2"/>
      <c r="Q31" s="2"/>
    </row>
    <row r="32" spans="1:17" ht="18" customHeight="1" x14ac:dyDescent="0.25">
      <c r="A32" s="27">
        <v>28</v>
      </c>
      <c r="B32" s="4" t="s">
        <v>308</v>
      </c>
      <c r="C32" s="5">
        <v>69.319999999999993</v>
      </c>
      <c r="D32" s="30">
        <f t="shared" si="5"/>
        <v>34.659999999999997</v>
      </c>
      <c r="E32" s="5">
        <v>85.76</v>
      </c>
      <c r="F32" s="30">
        <f t="shared" si="6"/>
        <v>8.5760000000000005</v>
      </c>
      <c r="G32" s="5">
        <v>0</v>
      </c>
      <c r="H32" s="30">
        <f t="shared" si="7"/>
        <v>0</v>
      </c>
      <c r="I32" s="30"/>
      <c r="J32" s="30">
        <f t="shared" si="8"/>
        <v>0</v>
      </c>
      <c r="K32" s="30">
        <f t="shared" si="9"/>
        <v>43.235999999999997</v>
      </c>
      <c r="L32" s="40" t="s">
        <v>369</v>
      </c>
      <c r="M32" s="40"/>
      <c r="N32" s="40"/>
      <c r="O32" s="2"/>
      <c r="P32" s="2"/>
      <c r="Q32" s="2"/>
    </row>
    <row r="33" spans="1:17" ht="18" customHeight="1" x14ac:dyDescent="0.25">
      <c r="A33" s="27">
        <v>29</v>
      </c>
      <c r="B33" s="4" t="s">
        <v>309</v>
      </c>
      <c r="C33" s="5">
        <v>70.63</v>
      </c>
      <c r="D33" s="30">
        <f t="shared" si="5"/>
        <v>35.314999999999998</v>
      </c>
      <c r="E33" s="5">
        <v>76.2</v>
      </c>
      <c r="F33" s="30">
        <f t="shared" si="6"/>
        <v>7.620000000000001</v>
      </c>
      <c r="G33" s="5">
        <v>0</v>
      </c>
      <c r="H33" s="30">
        <f t="shared" si="7"/>
        <v>0</v>
      </c>
      <c r="I33" s="30"/>
      <c r="J33" s="30">
        <f t="shared" si="8"/>
        <v>0</v>
      </c>
      <c r="K33" s="30">
        <f t="shared" si="9"/>
        <v>42.935000000000002</v>
      </c>
      <c r="L33" s="40" t="s">
        <v>369</v>
      </c>
      <c r="M33" s="40"/>
      <c r="N33" s="40"/>
      <c r="O33" s="2"/>
      <c r="P33" s="2"/>
      <c r="Q33" s="2"/>
    </row>
    <row r="34" spans="1:17" ht="18" customHeight="1" x14ac:dyDescent="0.25">
      <c r="A34" s="27">
        <v>30</v>
      </c>
      <c r="B34" s="4" t="s">
        <v>310</v>
      </c>
      <c r="C34" s="5">
        <v>71.117000000000004</v>
      </c>
      <c r="D34" s="30">
        <f t="shared" si="5"/>
        <v>35.558500000000002</v>
      </c>
      <c r="E34" s="5">
        <v>72.930000000000007</v>
      </c>
      <c r="F34" s="30">
        <f t="shared" si="6"/>
        <v>7.293000000000001</v>
      </c>
      <c r="G34" s="5">
        <v>0</v>
      </c>
      <c r="H34" s="30">
        <f t="shared" si="7"/>
        <v>0</v>
      </c>
      <c r="I34" s="30"/>
      <c r="J34" s="30">
        <f t="shared" si="8"/>
        <v>0</v>
      </c>
      <c r="K34" s="30">
        <f t="shared" si="9"/>
        <v>42.851500000000001</v>
      </c>
      <c r="L34" s="40" t="s">
        <v>369</v>
      </c>
      <c r="M34" s="40"/>
      <c r="N34" s="40"/>
      <c r="O34" s="2"/>
      <c r="P34" s="2"/>
      <c r="Q34" s="2"/>
    </row>
    <row r="35" spans="1:17" ht="18" customHeight="1" x14ac:dyDescent="0.25">
      <c r="A35" s="27">
        <v>31</v>
      </c>
      <c r="B35" s="4" t="s">
        <v>311</v>
      </c>
      <c r="C35" s="5">
        <v>71.364050000000006</v>
      </c>
      <c r="D35" s="30">
        <f t="shared" si="5"/>
        <v>35.682025000000003</v>
      </c>
      <c r="E35" s="5">
        <v>71.599999999999994</v>
      </c>
      <c r="F35" s="30">
        <f t="shared" si="6"/>
        <v>7.16</v>
      </c>
      <c r="G35" s="5">
        <v>0</v>
      </c>
      <c r="H35" s="30">
        <f t="shared" si="7"/>
        <v>0</v>
      </c>
      <c r="I35" s="30"/>
      <c r="J35" s="30">
        <f t="shared" si="8"/>
        <v>0</v>
      </c>
      <c r="K35" s="30">
        <f t="shared" si="9"/>
        <v>42.842025000000007</v>
      </c>
      <c r="L35" s="40" t="s">
        <v>369</v>
      </c>
      <c r="M35" s="40"/>
      <c r="N35" s="40"/>
      <c r="O35" s="2"/>
      <c r="P35" s="2"/>
      <c r="Q35" s="2"/>
    </row>
    <row r="36" spans="1:17" ht="18" customHeight="1" x14ac:dyDescent="0.25">
      <c r="A36" s="27">
        <v>32</v>
      </c>
      <c r="B36" s="4" t="s">
        <v>312</v>
      </c>
      <c r="C36" s="5">
        <v>69.77</v>
      </c>
      <c r="D36" s="30">
        <f t="shared" si="5"/>
        <v>34.884999999999998</v>
      </c>
      <c r="E36" s="5">
        <v>79.459999999999994</v>
      </c>
      <c r="F36" s="30">
        <f t="shared" si="6"/>
        <v>7.9459999999999997</v>
      </c>
      <c r="G36" s="5">
        <v>0</v>
      </c>
      <c r="H36" s="30">
        <f t="shared" si="7"/>
        <v>0</v>
      </c>
      <c r="I36" s="30"/>
      <c r="J36" s="30">
        <f t="shared" si="8"/>
        <v>0</v>
      </c>
      <c r="K36" s="30">
        <f t="shared" si="9"/>
        <v>42.830999999999996</v>
      </c>
      <c r="L36" s="40" t="s">
        <v>369</v>
      </c>
      <c r="M36" s="40"/>
      <c r="N36" s="40"/>
      <c r="O36" s="2"/>
      <c r="P36" s="2"/>
      <c r="Q36" s="2"/>
    </row>
    <row r="37" spans="1:17" ht="18" customHeight="1" x14ac:dyDescent="0.25">
      <c r="A37" s="27">
        <v>33</v>
      </c>
      <c r="B37" s="4" t="s">
        <v>313</v>
      </c>
      <c r="C37" s="5">
        <v>68.941940000000002</v>
      </c>
      <c r="D37" s="30">
        <f t="shared" si="5"/>
        <v>34.470970000000001</v>
      </c>
      <c r="E37" s="5">
        <v>73</v>
      </c>
      <c r="F37" s="30">
        <f t="shared" si="6"/>
        <v>7.3000000000000007</v>
      </c>
      <c r="G37" s="5">
        <v>0</v>
      </c>
      <c r="H37" s="30">
        <f t="shared" si="7"/>
        <v>0</v>
      </c>
      <c r="I37" s="30"/>
      <c r="J37" s="30">
        <f t="shared" si="8"/>
        <v>0</v>
      </c>
      <c r="K37" s="30">
        <f t="shared" si="9"/>
        <v>41.770970000000005</v>
      </c>
      <c r="L37" s="40" t="s">
        <v>369</v>
      </c>
      <c r="M37" s="40"/>
      <c r="N37" s="40"/>
      <c r="O37" s="2"/>
      <c r="P37" s="2"/>
      <c r="Q37" s="2"/>
    </row>
    <row r="38" spans="1:17" ht="18" customHeight="1" x14ac:dyDescent="0.25">
      <c r="A38" s="27">
        <v>34</v>
      </c>
      <c r="B38" s="4" t="s">
        <v>314</v>
      </c>
      <c r="C38" s="5">
        <v>70</v>
      </c>
      <c r="D38" s="30">
        <f t="shared" si="5"/>
        <v>35</v>
      </c>
      <c r="E38" s="5">
        <v>58.7</v>
      </c>
      <c r="F38" s="30">
        <f t="shared" si="6"/>
        <v>5.870000000000001</v>
      </c>
      <c r="G38" s="5">
        <v>0</v>
      </c>
      <c r="H38" s="30">
        <f t="shared" si="7"/>
        <v>0</v>
      </c>
      <c r="I38" s="30"/>
      <c r="J38" s="30">
        <f t="shared" si="8"/>
        <v>0</v>
      </c>
      <c r="K38" s="30">
        <f t="shared" si="9"/>
        <v>40.870000000000005</v>
      </c>
      <c r="L38" s="40" t="s">
        <v>369</v>
      </c>
      <c r="M38" s="40"/>
      <c r="N38" s="40"/>
      <c r="O38" s="2"/>
      <c r="P38" s="2"/>
      <c r="Q38" s="2"/>
    </row>
    <row r="39" spans="1:17" ht="18" customHeight="1" x14ac:dyDescent="0.25">
      <c r="A39" s="27">
        <v>35</v>
      </c>
      <c r="B39" s="4" t="s">
        <v>315</v>
      </c>
      <c r="C39" s="5">
        <v>64.350200000000001</v>
      </c>
      <c r="D39" s="30">
        <f t="shared" si="5"/>
        <v>32.1751</v>
      </c>
      <c r="E39" s="5">
        <v>82.5</v>
      </c>
      <c r="F39" s="30">
        <f t="shared" si="6"/>
        <v>8.25</v>
      </c>
      <c r="G39" s="5">
        <v>0</v>
      </c>
      <c r="H39" s="30">
        <f t="shared" si="7"/>
        <v>0</v>
      </c>
      <c r="I39" s="30"/>
      <c r="J39" s="30">
        <f t="shared" si="8"/>
        <v>0</v>
      </c>
      <c r="K39" s="30">
        <f t="shared" si="9"/>
        <v>40.4251</v>
      </c>
      <c r="L39" s="40" t="s">
        <v>369</v>
      </c>
      <c r="M39" s="40"/>
      <c r="N39" s="40"/>
      <c r="O39" s="2"/>
      <c r="P39" s="2"/>
      <c r="Q39" s="2"/>
    </row>
    <row r="40" spans="1:17" ht="18" customHeight="1" x14ac:dyDescent="0.25">
      <c r="A40" s="27">
        <v>36</v>
      </c>
      <c r="B40" s="4" t="s">
        <v>316</v>
      </c>
      <c r="C40" s="5">
        <v>65.078530000000001</v>
      </c>
      <c r="D40" s="30">
        <f t="shared" si="5"/>
        <v>32.539265</v>
      </c>
      <c r="E40" s="5">
        <v>75</v>
      </c>
      <c r="F40" s="30">
        <f t="shared" si="6"/>
        <v>7.5</v>
      </c>
      <c r="G40" s="5">
        <v>0</v>
      </c>
      <c r="H40" s="30">
        <f t="shared" si="7"/>
        <v>0</v>
      </c>
      <c r="I40" s="30"/>
      <c r="J40" s="30">
        <f t="shared" si="8"/>
        <v>0</v>
      </c>
      <c r="K40" s="30">
        <f t="shared" si="9"/>
        <v>40.039265</v>
      </c>
      <c r="L40" s="40" t="s">
        <v>369</v>
      </c>
      <c r="M40" s="40"/>
      <c r="N40" s="40"/>
      <c r="O40" s="2"/>
      <c r="P40" s="2"/>
      <c r="Q40" s="2"/>
    </row>
    <row r="41" spans="1:17" ht="18" customHeight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8" customHeight="1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 x14ac:dyDescent="0.25">
      <c r="A43" s="3"/>
      <c r="B43" s="28" t="s">
        <v>383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x14ac:dyDescent="0.25">
      <c r="A44" s="3"/>
      <c r="B44" s="28" t="s">
        <v>375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7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mergeCells count="45"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16:N16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7:N17"/>
    <mergeCell ref="L18:N18"/>
    <mergeCell ref="L19:N19"/>
    <mergeCell ref="L20:N20"/>
    <mergeCell ref="L21:N21"/>
    <mergeCell ref="L22:N22"/>
    <mergeCell ref="L27:N27"/>
    <mergeCell ref="L28:N28"/>
    <mergeCell ref="L29:N29"/>
    <mergeCell ref="L30:N30"/>
    <mergeCell ref="L25:N25"/>
    <mergeCell ref="L26:N26"/>
    <mergeCell ref="L23:N23"/>
    <mergeCell ref="L24:N24"/>
    <mergeCell ref="L31:N31"/>
    <mergeCell ref="L37:N37"/>
    <mergeCell ref="L38:N38"/>
    <mergeCell ref="L39:N39"/>
    <mergeCell ref="L40:N40"/>
    <mergeCell ref="L32:N32"/>
    <mergeCell ref="L33:N33"/>
    <mergeCell ref="L34:N34"/>
    <mergeCell ref="L35:N35"/>
    <mergeCell ref="L36:N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I14" sqref="I14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317</v>
      </c>
      <c r="C5" s="5">
        <v>83.32</v>
      </c>
      <c r="D5" s="30">
        <f>(C5*0.5)</f>
        <v>41.66</v>
      </c>
      <c r="E5" s="5">
        <v>61.73</v>
      </c>
      <c r="F5" s="30">
        <f>(E5*0.1)</f>
        <v>6.173</v>
      </c>
      <c r="G5" s="5">
        <v>73.75</v>
      </c>
      <c r="H5" s="30">
        <f>(G5*0.2)</f>
        <v>14.75</v>
      </c>
      <c r="I5" s="30"/>
      <c r="J5" s="30">
        <f>(I5*0.2)</f>
        <v>0</v>
      </c>
      <c r="K5" s="30">
        <f t="shared" ref="K5" si="0">(D5+F5+H5+J5)</f>
        <v>62.582999999999998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" customHeight="1" x14ac:dyDescent="0.25">
      <c r="A8" s="3"/>
      <c r="B8" s="28" t="s">
        <v>383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" customHeight="1" x14ac:dyDescent="0.25">
      <c r="A9" s="3"/>
      <c r="B9" s="28" t="s">
        <v>373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" customHeight="1" x14ac:dyDescent="0.2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8" customHeight="1" x14ac:dyDescent="0.2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8" customHeight="1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8" customHeight="1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8" customHeight="1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8" customHeight="1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8" customHeight="1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8" customHeight="1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8" customHeight="1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8" customHeight="1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8" customHeigh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7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7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7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7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7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7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7" x14ac:dyDescent="0.25">
      <c r="F28" s="2"/>
    </row>
  </sheetData>
  <mergeCells count="10">
    <mergeCell ref="L5:N5"/>
    <mergeCell ref="B1:N1"/>
    <mergeCell ref="B2:N2"/>
    <mergeCell ref="B3:B4"/>
    <mergeCell ref="C3:D3"/>
    <mergeCell ref="E3:F3"/>
    <mergeCell ref="G3:H3"/>
    <mergeCell ref="I3:J3"/>
    <mergeCell ref="K3:N3"/>
    <mergeCell ref="L4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8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6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6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6">
        <v>1</v>
      </c>
      <c r="B5" s="4" t="s">
        <v>318</v>
      </c>
      <c r="C5" s="4">
        <v>79.760000000000005</v>
      </c>
      <c r="D5" s="30">
        <f>(C5*0.5)</f>
        <v>39.880000000000003</v>
      </c>
      <c r="E5" s="4">
        <v>77.83</v>
      </c>
      <c r="F5" s="30">
        <f>(E5*0.1)</f>
        <v>7.7830000000000004</v>
      </c>
      <c r="G5" s="4">
        <v>46.25</v>
      </c>
      <c r="H5" s="30">
        <f>(G5*0.2)</f>
        <v>9.25</v>
      </c>
      <c r="I5" s="30"/>
      <c r="J5" s="30">
        <f>(I5*0.2)</f>
        <v>0</v>
      </c>
      <c r="K5" s="30">
        <f t="shared" ref="K5:K16" si="0">(D5+F5+H5+J5)</f>
        <v>56.913000000000004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6">
        <v>2</v>
      </c>
      <c r="B6" s="4" t="s">
        <v>319</v>
      </c>
      <c r="C6" s="4">
        <v>63.33</v>
      </c>
      <c r="D6" s="30">
        <f t="shared" ref="D6:D16" si="1">(C6*0.5)</f>
        <v>31.664999999999999</v>
      </c>
      <c r="E6" s="4">
        <v>79.23</v>
      </c>
      <c r="F6" s="30">
        <f t="shared" ref="F6:F16" si="2">(E6*0.1)</f>
        <v>7.9230000000000009</v>
      </c>
      <c r="G6" s="4">
        <v>41.25</v>
      </c>
      <c r="H6" s="30">
        <f t="shared" ref="H6:H16" si="3">(G6*0.2)</f>
        <v>8.25</v>
      </c>
      <c r="I6" s="30"/>
      <c r="J6" s="30">
        <f t="shared" ref="J6:J16" si="4">(I6*0.2)</f>
        <v>0</v>
      </c>
      <c r="K6" s="30">
        <f t="shared" si="0"/>
        <v>47.838000000000001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6">
        <v>3</v>
      </c>
      <c r="B7" s="4" t="s">
        <v>320</v>
      </c>
      <c r="C7" s="4">
        <v>66.510000000000005</v>
      </c>
      <c r="D7" s="30">
        <f t="shared" si="1"/>
        <v>33.255000000000003</v>
      </c>
      <c r="E7" s="4">
        <v>86</v>
      </c>
      <c r="F7" s="30">
        <f t="shared" si="2"/>
        <v>8.6</v>
      </c>
      <c r="G7" s="4">
        <v>23.75</v>
      </c>
      <c r="H7" s="30">
        <f t="shared" si="3"/>
        <v>4.75</v>
      </c>
      <c r="I7" s="30"/>
      <c r="J7" s="30">
        <f t="shared" si="4"/>
        <v>0</v>
      </c>
      <c r="K7" s="30">
        <f t="shared" si="0"/>
        <v>46.605000000000004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6">
        <v>4</v>
      </c>
      <c r="B8" s="4" t="s">
        <v>321</v>
      </c>
      <c r="C8" s="4">
        <v>65.599999999999994</v>
      </c>
      <c r="D8" s="30">
        <f t="shared" si="1"/>
        <v>32.799999999999997</v>
      </c>
      <c r="E8" s="4">
        <v>65.7</v>
      </c>
      <c r="F8" s="30">
        <f t="shared" si="2"/>
        <v>6.57</v>
      </c>
      <c r="G8" s="4">
        <v>33.75</v>
      </c>
      <c r="H8" s="30">
        <f t="shared" si="3"/>
        <v>6.75</v>
      </c>
      <c r="I8" s="30"/>
      <c r="J8" s="30">
        <f t="shared" si="4"/>
        <v>0</v>
      </c>
      <c r="K8" s="30">
        <f t="shared" si="0"/>
        <v>46.12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6">
        <v>5</v>
      </c>
      <c r="B9" s="4" t="s">
        <v>322</v>
      </c>
      <c r="C9" s="4">
        <v>61.878160000000001</v>
      </c>
      <c r="D9" s="30">
        <f t="shared" si="1"/>
        <v>30.939080000000001</v>
      </c>
      <c r="E9" s="4">
        <v>78.8</v>
      </c>
      <c r="F9" s="30">
        <f t="shared" si="2"/>
        <v>7.88</v>
      </c>
      <c r="G9" s="4">
        <v>33.75</v>
      </c>
      <c r="H9" s="30">
        <f t="shared" si="3"/>
        <v>6.75</v>
      </c>
      <c r="I9" s="30"/>
      <c r="J9" s="30">
        <f t="shared" si="4"/>
        <v>0</v>
      </c>
      <c r="K9" s="30">
        <f t="shared" si="0"/>
        <v>45.56908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6">
        <v>6</v>
      </c>
      <c r="B10" s="4" t="s">
        <v>323</v>
      </c>
      <c r="C10" s="4">
        <v>64.53</v>
      </c>
      <c r="D10" s="30">
        <f t="shared" si="1"/>
        <v>32.265000000000001</v>
      </c>
      <c r="E10" s="4">
        <v>74.56</v>
      </c>
      <c r="F10" s="30">
        <f t="shared" si="2"/>
        <v>7.4560000000000004</v>
      </c>
      <c r="G10" s="4">
        <v>27.5</v>
      </c>
      <c r="H10" s="30">
        <f t="shared" si="3"/>
        <v>5.5</v>
      </c>
      <c r="I10" s="30"/>
      <c r="J10" s="30">
        <f t="shared" si="4"/>
        <v>0</v>
      </c>
      <c r="K10" s="30">
        <f t="shared" si="0"/>
        <v>45.221000000000004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6">
        <v>7</v>
      </c>
      <c r="B11" s="4" t="s">
        <v>324</v>
      </c>
      <c r="C11" s="4">
        <v>59.595219999999998</v>
      </c>
      <c r="D11" s="30">
        <f t="shared" si="1"/>
        <v>29.797609999999999</v>
      </c>
      <c r="E11" s="4">
        <v>74.8</v>
      </c>
      <c r="F11" s="30">
        <f t="shared" si="2"/>
        <v>7.48</v>
      </c>
      <c r="G11" s="4">
        <v>35</v>
      </c>
      <c r="H11" s="30">
        <f t="shared" si="3"/>
        <v>7</v>
      </c>
      <c r="I11" s="30"/>
      <c r="J11" s="30">
        <f t="shared" si="4"/>
        <v>0</v>
      </c>
      <c r="K11" s="30">
        <f t="shared" si="0"/>
        <v>44.277609999999996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6">
        <v>8</v>
      </c>
      <c r="B12" s="4" t="s">
        <v>325</v>
      </c>
      <c r="C12" s="4">
        <v>56.9</v>
      </c>
      <c r="D12" s="30">
        <f t="shared" si="1"/>
        <v>28.45</v>
      </c>
      <c r="E12" s="4">
        <v>73.63</v>
      </c>
      <c r="F12" s="30">
        <f t="shared" si="2"/>
        <v>7.3629999999999995</v>
      </c>
      <c r="G12" s="4">
        <v>40</v>
      </c>
      <c r="H12" s="30">
        <f t="shared" si="3"/>
        <v>8</v>
      </c>
      <c r="I12" s="30"/>
      <c r="J12" s="30">
        <f t="shared" si="4"/>
        <v>0</v>
      </c>
      <c r="K12" s="30">
        <f t="shared" si="0"/>
        <v>43.813000000000002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6">
        <v>9</v>
      </c>
      <c r="B13" s="4" t="s">
        <v>326</v>
      </c>
      <c r="C13" s="4">
        <v>62.129280000000001</v>
      </c>
      <c r="D13" s="30">
        <f t="shared" si="1"/>
        <v>31.064640000000001</v>
      </c>
      <c r="E13" s="4">
        <v>72.459999999999994</v>
      </c>
      <c r="F13" s="30">
        <f t="shared" si="2"/>
        <v>7.2459999999999996</v>
      </c>
      <c r="G13" s="4">
        <v>22.5</v>
      </c>
      <c r="H13" s="30">
        <f t="shared" si="3"/>
        <v>4.5</v>
      </c>
      <c r="I13" s="30"/>
      <c r="J13" s="30">
        <f t="shared" si="4"/>
        <v>0</v>
      </c>
      <c r="K13" s="30">
        <f t="shared" si="0"/>
        <v>42.810639999999999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6">
        <v>10</v>
      </c>
      <c r="B14" s="4" t="s">
        <v>327</v>
      </c>
      <c r="C14" s="4">
        <v>64.61</v>
      </c>
      <c r="D14" s="30">
        <f t="shared" si="1"/>
        <v>32.305</v>
      </c>
      <c r="E14" s="4">
        <v>71.599999999999994</v>
      </c>
      <c r="F14" s="30">
        <f t="shared" si="2"/>
        <v>7.16</v>
      </c>
      <c r="G14" s="4">
        <v>16.25</v>
      </c>
      <c r="H14" s="30">
        <f t="shared" si="3"/>
        <v>3.25</v>
      </c>
      <c r="I14" s="30"/>
      <c r="J14" s="30">
        <f t="shared" si="4"/>
        <v>0</v>
      </c>
      <c r="K14" s="30">
        <f t="shared" si="0"/>
        <v>42.715000000000003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6">
        <v>11</v>
      </c>
      <c r="B15" s="4" t="s">
        <v>328</v>
      </c>
      <c r="C15" s="4">
        <v>61.19</v>
      </c>
      <c r="D15" s="30">
        <f t="shared" si="1"/>
        <v>30.594999999999999</v>
      </c>
      <c r="E15" s="4">
        <v>77.400000000000006</v>
      </c>
      <c r="F15" s="30">
        <f t="shared" si="2"/>
        <v>7.7400000000000011</v>
      </c>
      <c r="G15" s="4">
        <v>17.5</v>
      </c>
      <c r="H15" s="30">
        <f t="shared" si="3"/>
        <v>3.5</v>
      </c>
      <c r="I15" s="30"/>
      <c r="J15" s="30">
        <f t="shared" si="4"/>
        <v>0</v>
      </c>
      <c r="K15" s="30">
        <f t="shared" si="0"/>
        <v>41.835000000000001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6">
        <v>12</v>
      </c>
      <c r="B16" s="4" t="s">
        <v>329</v>
      </c>
      <c r="C16" s="4">
        <v>66.709999999999994</v>
      </c>
      <c r="D16" s="30">
        <f t="shared" si="1"/>
        <v>33.354999999999997</v>
      </c>
      <c r="E16" s="4">
        <v>82.5</v>
      </c>
      <c r="F16" s="30">
        <f t="shared" si="2"/>
        <v>8.25</v>
      </c>
      <c r="G16" s="4">
        <v>0</v>
      </c>
      <c r="H16" s="30">
        <f t="shared" si="3"/>
        <v>0</v>
      </c>
      <c r="I16" s="30"/>
      <c r="J16" s="30">
        <f t="shared" si="4"/>
        <v>0</v>
      </c>
      <c r="K16" s="30">
        <f t="shared" si="0"/>
        <v>41.604999999999997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8" customHeight="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7" x14ac:dyDescent="0.25">
      <c r="A19" s="6"/>
      <c r="B19" s="28" t="s">
        <v>384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x14ac:dyDescent="0.25">
      <c r="A20" s="6"/>
      <c r="B20" s="28" t="s">
        <v>375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7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7" x14ac:dyDescent="0.25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7" x14ac:dyDescent="0.25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7" x14ac:dyDescent="0.2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7" x14ac:dyDescent="0.2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21">
    <mergeCell ref="L16:N16"/>
    <mergeCell ref="L10:N10"/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5:N5"/>
    <mergeCell ref="L6:N6"/>
    <mergeCell ref="L7:N7"/>
    <mergeCell ref="L8:N8"/>
    <mergeCell ref="L9:N9"/>
    <mergeCell ref="L11:N11"/>
    <mergeCell ref="L12:N12"/>
    <mergeCell ref="L13:N13"/>
    <mergeCell ref="L14:N14"/>
    <mergeCell ref="L15:N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F18" sqref="F18"/>
    </sheetView>
  </sheetViews>
  <sheetFormatPr defaultRowHeight="15" x14ac:dyDescent="0.25"/>
  <cols>
    <col min="1" max="1" width="5.5703125" style="1" customWidth="1"/>
    <col min="2" max="2" width="28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330</v>
      </c>
      <c r="C5" s="4"/>
      <c r="D5" s="30">
        <f>(C5*0.5)</f>
        <v>0</v>
      </c>
      <c r="E5" s="4">
        <v>61.5</v>
      </c>
      <c r="F5" s="30">
        <f>(E5*0.1)</f>
        <v>6.15</v>
      </c>
      <c r="G5" s="4"/>
      <c r="H5" s="30">
        <f>(G5*0.2)</f>
        <v>0</v>
      </c>
      <c r="I5" s="30"/>
      <c r="J5" s="30">
        <f>(I5*0.2)</f>
        <v>0</v>
      </c>
      <c r="K5" s="30">
        <f t="shared" ref="K5" si="0">(D5+F5+H5+J5)</f>
        <v>6.15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 x14ac:dyDescent="0.2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x14ac:dyDescent="0.25">
      <c r="A8" s="6"/>
      <c r="B8" s="28" t="s">
        <v>384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x14ac:dyDescent="0.25">
      <c r="A9" s="6"/>
      <c r="B9" s="28" t="s">
        <v>375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x14ac:dyDescent="0.2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x14ac:dyDescent="0.2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x14ac:dyDescent="0.2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</sheetData>
  <mergeCells count="10">
    <mergeCell ref="L5:N5"/>
    <mergeCell ref="B1:N1"/>
    <mergeCell ref="B2:N2"/>
    <mergeCell ref="B3:B4"/>
    <mergeCell ref="C3:D3"/>
    <mergeCell ref="E3:F3"/>
    <mergeCell ref="G3:H3"/>
    <mergeCell ref="I3:J3"/>
    <mergeCell ref="K3:N3"/>
    <mergeCell ref="L4:N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8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410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331</v>
      </c>
      <c r="C5" s="4"/>
      <c r="D5" s="30">
        <f>(C5*0.5)</f>
        <v>0</v>
      </c>
      <c r="E5" s="4">
        <v>72.7</v>
      </c>
      <c r="F5" s="30">
        <f>(E5*0.1)</f>
        <v>7.2700000000000005</v>
      </c>
      <c r="G5" s="4">
        <v>88</v>
      </c>
      <c r="H5" s="30">
        <f>(G5*0.2)</f>
        <v>17.600000000000001</v>
      </c>
      <c r="I5" s="30"/>
      <c r="J5" s="30">
        <f>(I5*0.2)</f>
        <v>0</v>
      </c>
      <c r="K5" s="30">
        <f t="shared" ref="K5" si="0">(D5+F5+H5+J5)</f>
        <v>24.87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 x14ac:dyDescent="0.2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x14ac:dyDescent="0.25">
      <c r="A8" s="6"/>
      <c r="B8" s="28" t="s">
        <v>376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x14ac:dyDescent="0.25">
      <c r="A9" s="6"/>
      <c r="B9" s="28" t="s">
        <v>375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x14ac:dyDescent="0.2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x14ac:dyDescent="0.2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x14ac:dyDescent="0.2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</sheetData>
  <mergeCells count="10">
    <mergeCell ref="L5:N5"/>
    <mergeCell ref="B1:N1"/>
    <mergeCell ref="B2:N2"/>
    <mergeCell ref="B3:B4"/>
    <mergeCell ref="C3:D3"/>
    <mergeCell ref="E3:F3"/>
    <mergeCell ref="G3:H3"/>
    <mergeCell ref="I3:J3"/>
    <mergeCell ref="K3:N3"/>
    <mergeCell ref="L4:N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1" workbookViewId="0">
      <selection activeCell="O5" sqref="O5"/>
    </sheetView>
  </sheetViews>
  <sheetFormatPr defaultRowHeight="15.75" x14ac:dyDescent="0.25"/>
  <cols>
    <col min="1" max="1" width="9" style="9" customWidth="1"/>
    <col min="2" max="2" width="25.5703125" style="9" customWidth="1"/>
    <col min="3" max="3" width="15.42578125" style="9" customWidth="1"/>
    <col min="4" max="4" width="18.7109375" style="9" customWidth="1"/>
    <col min="5" max="5" width="12.5703125" style="9" customWidth="1"/>
    <col min="6" max="6" width="19.7109375" style="9" customWidth="1"/>
    <col min="7" max="7" width="13.85546875" style="9" customWidth="1"/>
    <col min="8" max="8" width="14.5703125" style="9" customWidth="1"/>
    <col min="9" max="9" width="12.5703125" style="9" hidden="1" customWidth="1"/>
    <col min="10" max="10" width="19" style="9" hidden="1" customWidth="1"/>
    <col min="11" max="11" width="14.28515625" style="9" customWidth="1"/>
    <col min="12" max="12" width="12.140625" style="9" customWidth="1"/>
    <col min="13" max="13" width="25.85546875" style="9" customWidth="1"/>
    <col min="14" max="14" width="12.5703125" style="9" customWidth="1"/>
    <col min="15" max="256" width="9.140625" style="9"/>
    <col min="257" max="257" width="9" style="9" customWidth="1"/>
    <col min="258" max="258" width="25.5703125" style="9" customWidth="1"/>
    <col min="259" max="259" width="15.42578125" style="9" customWidth="1"/>
    <col min="260" max="260" width="18.7109375" style="9" customWidth="1"/>
    <col min="261" max="261" width="12.5703125" style="9" customWidth="1"/>
    <col min="262" max="262" width="19.7109375" style="9" customWidth="1"/>
    <col min="263" max="263" width="13.85546875" style="9" customWidth="1"/>
    <col min="264" max="264" width="14.5703125" style="9" customWidth="1"/>
    <col min="265" max="266" width="0" style="9" hidden="1" customWidth="1"/>
    <col min="267" max="267" width="14.28515625" style="9" customWidth="1"/>
    <col min="268" max="268" width="12.140625" style="9" customWidth="1"/>
    <col min="269" max="269" width="25.85546875" style="9" customWidth="1"/>
    <col min="270" max="512" width="9.140625" style="9"/>
    <col min="513" max="513" width="9" style="9" customWidth="1"/>
    <col min="514" max="514" width="25.5703125" style="9" customWidth="1"/>
    <col min="515" max="515" width="15.42578125" style="9" customWidth="1"/>
    <col min="516" max="516" width="18.7109375" style="9" customWidth="1"/>
    <col min="517" max="517" width="12.5703125" style="9" customWidth="1"/>
    <col min="518" max="518" width="19.7109375" style="9" customWidth="1"/>
    <col min="519" max="519" width="13.85546875" style="9" customWidth="1"/>
    <col min="520" max="520" width="14.5703125" style="9" customWidth="1"/>
    <col min="521" max="522" width="0" style="9" hidden="1" customWidth="1"/>
    <col min="523" max="523" width="14.28515625" style="9" customWidth="1"/>
    <col min="524" max="524" width="12.140625" style="9" customWidth="1"/>
    <col min="525" max="525" width="25.85546875" style="9" customWidth="1"/>
    <col min="526" max="768" width="9.140625" style="9"/>
    <col min="769" max="769" width="9" style="9" customWidth="1"/>
    <col min="770" max="770" width="25.5703125" style="9" customWidth="1"/>
    <col min="771" max="771" width="15.42578125" style="9" customWidth="1"/>
    <col min="772" max="772" width="18.7109375" style="9" customWidth="1"/>
    <col min="773" max="773" width="12.5703125" style="9" customWidth="1"/>
    <col min="774" max="774" width="19.7109375" style="9" customWidth="1"/>
    <col min="775" max="775" width="13.85546875" style="9" customWidth="1"/>
    <col min="776" max="776" width="14.5703125" style="9" customWidth="1"/>
    <col min="777" max="778" width="0" style="9" hidden="1" customWidth="1"/>
    <col min="779" max="779" width="14.28515625" style="9" customWidth="1"/>
    <col min="780" max="780" width="12.140625" style="9" customWidth="1"/>
    <col min="781" max="781" width="25.85546875" style="9" customWidth="1"/>
    <col min="782" max="1024" width="9.140625" style="9"/>
    <col min="1025" max="1025" width="9" style="9" customWidth="1"/>
    <col min="1026" max="1026" width="25.5703125" style="9" customWidth="1"/>
    <col min="1027" max="1027" width="15.42578125" style="9" customWidth="1"/>
    <col min="1028" max="1028" width="18.7109375" style="9" customWidth="1"/>
    <col min="1029" max="1029" width="12.5703125" style="9" customWidth="1"/>
    <col min="1030" max="1030" width="19.7109375" style="9" customWidth="1"/>
    <col min="1031" max="1031" width="13.85546875" style="9" customWidth="1"/>
    <col min="1032" max="1032" width="14.5703125" style="9" customWidth="1"/>
    <col min="1033" max="1034" width="0" style="9" hidden="1" customWidth="1"/>
    <col min="1035" max="1035" width="14.28515625" style="9" customWidth="1"/>
    <col min="1036" max="1036" width="12.140625" style="9" customWidth="1"/>
    <col min="1037" max="1037" width="25.85546875" style="9" customWidth="1"/>
    <col min="1038" max="1280" width="9.140625" style="9"/>
    <col min="1281" max="1281" width="9" style="9" customWidth="1"/>
    <col min="1282" max="1282" width="25.5703125" style="9" customWidth="1"/>
    <col min="1283" max="1283" width="15.42578125" style="9" customWidth="1"/>
    <col min="1284" max="1284" width="18.7109375" style="9" customWidth="1"/>
    <col min="1285" max="1285" width="12.5703125" style="9" customWidth="1"/>
    <col min="1286" max="1286" width="19.7109375" style="9" customWidth="1"/>
    <col min="1287" max="1287" width="13.85546875" style="9" customWidth="1"/>
    <col min="1288" max="1288" width="14.5703125" style="9" customWidth="1"/>
    <col min="1289" max="1290" width="0" style="9" hidden="1" customWidth="1"/>
    <col min="1291" max="1291" width="14.28515625" style="9" customWidth="1"/>
    <col min="1292" max="1292" width="12.140625" style="9" customWidth="1"/>
    <col min="1293" max="1293" width="25.85546875" style="9" customWidth="1"/>
    <col min="1294" max="1536" width="9.140625" style="9"/>
    <col min="1537" max="1537" width="9" style="9" customWidth="1"/>
    <col min="1538" max="1538" width="25.5703125" style="9" customWidth="1"/>
    <col min="1539" max="1539" width="15.42578125" style="9" customWidth="1"/>
    <col min="1540" max="1540" width="18.7109375" style="9" customWidth="1"/>
    <col min="1541" max="1541" width="12.5703125" style="9" customWidth="1"/>
    <col min="1542" max="1542" width="19.7109375" style="9" customWidth="1"/>
    <col min="1543" max="1543" width="13.85546875" style="9" customWidth="1"/>
    <col min="1544" max="1544" width="14.5703125" style="9" customWidth="1"/>
    <col min="1545" max="1546" width="0" style="9" hidden="1" customWidth="1"/>
    <col min="1547" max="1547" width="14.28515625" style="9" customWidth="1"/>
    <col min="1548" max="1548" width="12.140625" style="9" customWidth="1"/>
    <col min="1549" max="1549" width="25.85546875" style="9" customWidth="1"/>
    <col min="1550" max="1792" width="9.140625" style="9"/>
    <col min="1793" max="1793" width="9" style="9" customWidth="1"/>
    <col min="1794" max="1794" width="25.5703125" style="9" customWidth="1"/>
    <col min="1795" max="1795" width="15.42578125" style="9" customWidth="1"/>
    <col min="1796" max="1796" width="18.7109375" style="9" customWidth="1"/>
    <col min="1797" max="1797" width="12.5703125" style="9" customWidth="1"/>
    <col min="1798" max="1798" width="19.7109375" style="9" customWidth="1"/>
    <col min="1799" max="1799" width="13.85546875" style="9" customWidth="1"/>
    <col min="1800" max="1800" width="14.5703125" style="9" customWidth="1"/>
    <col min="1801" max="1802" width="0" style="9" hidden="1" customWidth="1"/>
    <col min="1803" max="1803" width="14.28515625" style="9" customWidth="1"/>
    <col min="1804" max="1804" width="12.140625" style="9" customWidth="1"/>
    <col min="1805" max="1805" width="25.85546875" style="9" customWidth="1"/>
    <col min="1806" max="2048" width="9.140625" style="9"/>
    <col min="2049" max="2049" width="9" style="9" customWidth="1"/>
    <col min="2050" max="2050" width="25.5703125" style="9" customWidth="1"/>
    <col min="2051" max="2051" width="15.42578125" style="9" customWidth="1"/>
    <col min="2052" max="2052" width="18.7109375" style="9" customWidth="1"/>
    <col min="2053" max="2053" width="12.5703125" style="9" customWidth="1"/>
    <col min="2054" max="2054" width="19.7109375" style="9" customWidth="1"/>
    <col min="2055" max="2055" width="13.85546875" style="9" customWidth="1"/>
    <col min="2056" max="2056" width="14.5703125" style="9" customWidth="1"/>
    <col min="2057" max="2058" width="0" style="9" hidden="1" customWidth="1"/>
    <col min="2059" max="2059" width="14.28515625" style="9" customWidth="1"/>
    <col min="2060" max="2060" width="12.140625" style="9" customWidth="1"/>
    <col min="2061" max="2061" width="25.85546875" style="9" customWidth="1"/>
    <col min="2062" max="2304" width="9.140625" style="9"/>
    <col min="2305" max="2305" width="9" style="9" customWidth="1"/>
    <col min="2306" max="2306" width="25.5703125" style="9" customWidth="1"/>
    <col min="2307" max="2307" width="15.42578125" style="9" customWidth="1"/>
    <col min="2308" max="2308" width="18.7109375" style="9" customWidth="1"/>
    <col min="2309" max="2309" width="12.5703125" style="9" customWidth="1"/>
    <col min="2310" max="2310" width="19.7109375" style="9" customWidth="1"/>
    <col min="2311" max="2311" width="13.85546875" style="9" customWidth="1"/>
    <col min="2312" max="2312" width="14.5703125" style="9" customWidth="1"/>
    <col min="2313" max="2314" width="0" style="9" hidden="1" customWidth="1"/>
    <col min="2315" max="2315" width="14.28515625" style="9" customWidth="1"/>
    <col min="2316" max="2316" width="12.140625" style="9" customWidth="1"/>
    <col min="2317" max="2317" width="25.85546875" style="9" customWidth="1"/>
    <col min="2318" max="2560" width="9.140625" style="9"/>
    <col min="2561" max="2561" width="9" style="9" customWidth="1"/>
    <col min="2562" max="2562" width="25.5703125" style="9" customWidth="1"/>
    <col min="2563" max="2563" width="15.42578125" style="9" customWidth="1"/>
    <col min="2564" max="2564" width="18.7109375" style="9" customWidth="1"/>
    <col min="2565" max="2565" width="12.5703125" style="9" customWidth="1"/>
    <col min="2566" max="2566" width="19.7109375" style="9" customWidth="1"/>
    <col min="2567" max="2567" width="13.85546875" style="9" customWidth="1"/>
    <col min="2568" max="2568" width="14.5703125" style="9" customWidth="1"/>
    <col min="2569" max="2570" width="0" style="9" hidden="1" customWidth="1"/>
    <col min="2571" max="2571" width="14.28515625" style="9" customWidth="1"/>
    <col min="2572" max="2572" width="12.140625" style="9" customWidth="1"/>
    <col min="2573" max="2573" width="25.85546875" style="9" customWidth="1"/>
    <col min="2574" max="2816" width="9.140625" style="9"/>
    <col min="2817" max="2817" width="9" style="9" customWidth="1"/>
    <col min="2818" max="2818" width="25.5703125" style="9" customWidth="1"/>
    <col min="2819" max="2819" width="15.42578125" style="9" customWidth="1"/>
    <col min="2820" max="2820" width="18.7109375" style="9" customWidth="1"/>
    <col min="2821" max="2821" width="12.5703125" style="9" customWidth="1"/>
    <col min="2822" max="2822" width="19.7109375" style="9" customWidth="1"/>
    <col min="2823" max="2823" width="13.85546875" style="9" customWidth="1"/>
    <col min="2824" max="2824" width="14.5703125" style="9" customWidth="1"/>
    <col min="2825" max="2826" width="0" style="9" hidden="1" customWidth="1"/>
    <col min="2827" max="2827" width="14.28515625" style="9" customWidth="1"/>
    <col min="2828" max="2828" width="12.140625" style="9" customWidth="1"/>
    <col min="2829" max="2829" width="25.85546875" style="9" customWidth="1"/>
    <col min="2830" max="3072" width="9.140625" style="9"/>
    <col min="3073" max="3073" width="9" style="9" customWidth="1"/>
    <col min="3074" max="3074" width="25.5703125" style="9" customWidth="1"/>
    <col min="3075" max="3075" width="15.42578125" style="9" customWidth="1"/>
    <col min="3076" max="3076" width="18.7109375" style="9" customWidth="1"/>
    <col min="3077" max="3077" width="12.5703125" style="9" customWidth="1"/>
    <col min="3078" max="3078" width="19.7109375" style="9" customWidth="1"/>
    <col min="3079" max="3079" width="13.85546875" style="9" customWidth="1"/>
    <col min="3080" max="3080" width="14.5703125" style="9" customWidth="1"/>
    <col min="3081" max="3082" width="0" style="9" hidden="1" customWidth="1"/>
    <col min="3083" max="3083" width="14.28515625" style="9" customWidth="1"/>
    <col min="3084" max="3084" width="12.140625" style="9" customWidth="1"/>
    <col min="3085" max="3085" width="25.85546875" style="9" customWidth="1"/>
    <col min="3086" max="3328" width="9.140625" style="9"/>
    <col min="3329" max="3329" width="9" style="9" customWidth="1"/>
    <col min="3330" max="3330" width="25.5703125" style="9" customWidth="1"/>
    <col min="3331" max="3331" width="15.42578125" style="9" customWidth="1"/>
    <col min="3332" max="3332" width="18.7109375" style="9" customWidth="1"/>
    <col min="3333" max="3333" width="12.5703125" style="9" customWidth="1"/>
    <col min="3334" max="3334" width="19.7109375" style="9" customWidth="1"/>
    <col min="3335" max="3335" width="13.85546875" style="9" customWidth="1"/>
    <col min="3336" max="3336" width="14.5703125" style="9" customWidth="1"/>
    <col min="3337" max="3338" width="0" style="9" hidden="1" customWidth="1"/>
    <col min="3339" max="3339" width="14.28515625" style="9" customWidth="1"/>
    <col min="3340" max="3340" width="12.140625" style="9" customWidth="1"/>
    <col min="3341" max="3341" width="25.85546875" style="9" customWidth="1"/>
    <col min="3342" max="3584" width="9.140625" style="9"/>
    <col min="3585" max="3585" width="9" style="9" customWidth="1"/>
    <col min="3586" max="3586" width="25.5703125" style="9" customWidth="1"/>
    <col min="3587" max="3587" width="15.42578125" style="9" customWidth="1"/>
    <col min="3588" max="3588" width="18.7109375" style="9" customWidth="1"/>
    <col min="3589" max="3589" width="12.5703125" style="9" customWidth="1"/>
    <col min="3590" max="3590" width="19.7109375" style="9" customWidth="1"/>
    <col min="3591" max="3591" width="13.85546875" style="9" customWidth="1"/>
    <col min="3592" max="3592" width="14.5703125" style="9" customWidth="1"/>
    <col min="3593" max="3594" width="0" style="9" hidden="1" customWidth="1"/>
    <col min="3595" max="3595" width="14.28515625" style="9" customWidth="1"/>
    <col min="3596" max="3596" width="12.140625" style="9" customWidth="1"/>
    <col min="3597" max="3597" width="25.85546875" style="9" customWidth="1"/>
    <col min="3598" max="3840" width="9.140625" style="9"/>
    <col min="3841" max="3841" width="9" style="9" customWidth="1"/>
    <col min="3842" max="3842" width="25.5703125" style="9" customWidth="1"/>
    <col min="3843" max="3843" width="15.42578125" style="9" customWidth="1"/>
    <col min="3844" max="3844" width="18.7109375" style="9" customWidth="1"/>
    <col min="3845" max="3845" width="12.5703125" style="9" customWidth="1"/>
    <col min="3846" max="3846" width="19.7109375" style="9" customWidth="1"/>
    <col min="3847" max="3847" width="13.85546875" style="9" customWidth="1"/>
    <col min="3848" max="3848" width="14.5703125" style="9" customWidth="1"/>
    <col min="3849" max="3850" width="0" style="9" hidden="1" customWidth="1"/>
    <col min="3851" max="3851" width="14.28515625" style="9" customWidth="1"/>
    <col min="3852" max="3852" width="12.140625" style="9" customWidth="1"/>
    <col min="3853" max="3853" width="25.85546875" style="9" customWidth="1"/>
    <col min="3854" max="4096" width="9.140625" style="9"/>
    <col min="4097" max="4097" width="9" style="9" customWidth="1"/>
    <col min="4098" max="4098" width="25.5703125" style="9" customWidth="1"/>
    <col min="4099" max="4099" width="15.42578125" style="9" customWidth="1"/>
    <col min="4100" max="4100" width="18.7109375" style="9" customWidth="1"/>
    <col min="4101" max="4101" width="12.5703125" style="9" customWidth="1"/>
    <col min="4102" max="4102" width="19.7109375" style="9" customWidth="1"/>
    <col min="4103" max="4103" width="13.85546875" style="9" customWidth="1"/>
    <col min="4104" max="4104" width="14.5703125" style="9" customWidth="1"/>
    <col min="4105" max="4106" width="0" style="9" hidden="1" customWidth="1"/>
    <col min="4107" max="4107" width="14.28515625" style="9" customWidth="1"/>
    <col min="4108" max="4108" width="12.140625" style="9" customWidth="1"/>
    <col min="4109" max="4109" width="25.85546875" style="9" customWidth="1"/>
    <col min="4110" max="4352" width="9.140625" style="9"/>
    <col min="4353" max="4353" width="9" style="9" customWidth="1"/>
    <col min="4354" max="4354" width="25.5703125" style="9" customWidth="1"/>
    <col min="4355" max="4355" width="15.42578125" style="9" customWidth="1"/>
    <col min="4356" max="4356" width="18.7109375" style="9" customWidth="1"/>
    <col min="4357" max="4357" width="12.5703125" style="9" customWidth="1"/>
    <col min="4358" max="4358" width="19.7109375" style="9" customWidth="1"/>
    <col min="4359" max="4359" width="13.85546875" style="9" customWidth="1"/>
    <col min="4360" max="4360" width="14.5703125" style="9" customWidth="1"/>
    <col min="4361" max="4362" width="0" style="9" hidden="1" customWidth="1"/>
    <col min="4363" max="4363" width="14.28515625" style="9" customWidth="1"/>
    <col min="4364" max="4364" width="12.140625" style="9" customWidth="1"/>
    <col min="4365" max="4365" width="25.85546875" style="9" customWidth="1"/>
    <col min="4366" max="4608" width="9.140625" style="9"/>
    <col min="4609" max="4609" width="9" style="9" customWidth="1"/>
    <col min="4610" max="4610" width="25.5703125" style="9" customWidth="1"/>
    <col min="4611" max="4611" width="15.42578125" style="9" customWidth="1"/>
    <col min="4612" max="4612" width="18.7109375" style="9" customWidth="1"/>
    <col min="4613" max="4613" width="12.5703125" style="9" customWidth="1"/>
    <col min="4614" max="4614" width="19.7109375" style="9" customWidth="1"/>
    <col min="4615" max="4615" width="13.85546875" style="9" customWidth="1"/>
    <col min="4616" max="4616" width="14.5703125" style="9" customWidth="1"/>
    <col min="4617" max="4618" width="0" style="9" hidden="1" customWidth="1"/>
    <col min="4619" max="4619" width="14.28515625" style="9" customWidth="1"/>
    <col min="4620" max="4620" width="12.140625" style="9" customWidth="1"/>
    <col min="4621" max="4621" width="25.85546875" style="9" customWidth="1"/>
    <col min="4622" max="4864" width="9.140625" style="9"/>
    <col min="4865" max="4865" width="9" style="9" customWidth="1"/>
    <col min="4866" max="4866" width="25.5703125" style="9" customWidth="1"/>
    <col min="4867" max="4867" width="15.42578125" style="9" customWidth="1"/>
    <col min="4868" max="4868" width="18.7109375" style="9" customWidth="1"/>
    <col min="4869" max="4869" width="12.5703125" style="9" customWidth="1"/>
    <col min="4870" max="4870" width="19.7109375" style="9" customWidth="1"/>
    <col min="4871" max="4871" width="13.85546875" style="9" customWidth="1"/>
    <col min="4872" max="4872" width="14.5703125" style="9" customWidth="1"/>
    <col min="4873" max="4874" width="0" style="9" hidden="1" customWidth="1"/>
    <col min="4875" max="4875" width="14.28515625" style="9" customWidth="1"/>
    <col min="4876" max="4876" width="12.140625" style="9" customWidth="1"/>
    <col min="4877" max="4877" width="25.85546875" style="9" customWidth="1"/>
    <col min="4878" max="5120" width="9.140625" style="9"/>
    <col min="5121" max="5121" width="9" style="9" customWidth="1"/>
    <col min="5122" max="5122" width="25.5703125" style="9" customWidth="1"/>
    <col min="5123" max="5123" width="15.42578125" style="9" customWidth="1"/>
    <col min="5124" max="5124" width="18.7109375" style="9" customWidth="1"/>
    <col min="5125" max="5125" width="12.5703125" style="9" customWidth="1"/>
    <col min="5126" max="5126" width="19.7109375" style="9" customWidth="1"/>
    <col min="5127" max="5127" width="13.85546875" style="9" customWidth="1"/>
    <col min="5128" max="5128" width="14.5703125" style="9" customWidth="1"/>
    <col min="5129" max="5130" width="0" style="9" hidden="1" customWidth="1"/>
    <col min="5131" max="5131" width="14.28515625" style="9" customWidth="1"/>
    <col min="5132" max="5132" width="12.140625" style="9" customWidth="1"/>
    <col min="5133" max="5133" width="25.85546875" style="9" customWidth="1"/>
    <col min="5134" max="5376" width="9.140625" style="9"/>
    <col min="5377" max="5377" width="9" style="9" customWidth="1"/>
    <col min="5378" max="5378" width="25.5703125" style="9" customWidth="1"/>
    <col min="5379" max="5379" width="15.42578125" style="9" customWidth="1"/>
    <col min="5380" max="5380" width="18.7109375" style="9" customWidth="1"/>
    <col min="5381" max="5381" width="12.5703125" style="9" customWidth="1"/>
    <col min="5382" max="5382" width="19.7109375" style="9" customWidth="1"/>
    <col min="5383" max="5383" width="13.85546875" style="9" customWidth="1"/>
    <col min="5384" max="5384" width="14.5703125" style="9" customWidth="1"/>
    <col min="5385" max="5386" width="0" style="9" hidden="1" customWidth="1"/>
    <col min="5387" max="5387" width="14.28515625" style="9" customWidth="1"/>
    <col min="5388" max="5388" width="12.140625" style="9" customWidth="1"/>
    <col min="5389" max="5389" width="25.85546875" style="9" customWidth="1"/>
    <col min="5390" max="5632" width="9.140625" style="9"/>
    <col min="5633" max="5633" width="9" style="9" customWidth="1"/>
    <col min="5634" max="5634" width="25.5703125" style="9" customWidth="1"/>
    <col min="5635" max="5635" width="15.42578125" style="9" customWidth="1"/>
    <col min="5636" max="5636" width="18.7109375" style="9" customWidth="1"/>
    <col min="5637" max="5637" width="12.5703125" style="9" customWidth="1"/>
    <col min="5638" max="5638" width="19.7109375" style="9" customWidth="1"/>
    <col min="5639" max="5639" width="13.85546875" style="9" customWidth="1"/>
    <col min="5640" max="5640" width="14.5703125" style="9" customWidth="1"/>
    <col min="5641" max="5642" width="0" style="9" hidden="1" customWidth="1"/>
    <col min="5643" max="5643" width="14.28515625" style="9" customWidth="1"/>
    <col min="5644" max="5644" width="12.140625" style="9" customWidth="1"/>
    <col min="5645" max="5645" width="25.85546875" style="9" customWidth="1"/>
    <col min="5646" max="5888" width="9.140625" style="9"/>
    <col min="5889" max="5889" width="9" style="9" customWidth="1"/>
    <col min="5890" max="5890" width="25.5703125" style="9" customWidth="1"/>
    <col min="5891" max="5891" width="15.42578125" style="9" customWidth="1"/>
    <col min="5892" max="5892" width="18.7109375" style="9" customWidth="1"/>
    <col min="5893" max="5893" width="12.5703125" style="9" customWidth="1"/>
    <col min="5894" max="5894" width="19.7109375" style="9" customWidth="1"/>
    <col min="5895" max="5895" width="13.85546875" style="9" customWidth="1"/>
    <col min="5896" max="5896" width="14.5703125" style="9" customWidth="1"/>
    <col min="5897" max="5898" width="0" style="9" hidden="1" customWidth="1"/>
    <col min="5899" max="5899" width="14.28515625" style="9" customWidth="1"/>
    <col min="5900" max="5900" width="12.140625" style="9" customWidth="1"/>
    <col min="5901" max="5901" width="25.85546875" style="9" customWidth="1"/>
    <col min="5902" max="6144" width="9.140625" style="9"/>
    <col min="6145" max="6145" width="9" style="9" customWidth="1"/>
    <col min="6146" max="6146" width="25.5703125" style="9" customWidth="1"/>
    <col min="6147" max="6147" width="15.42578125" style="9" customWidth="1"/>
    <col min="6148" max="6148" width="18.7109375" style="9" customWidth="1"/>
    <col min="6149" max="6149" width="12.5703125" style="9" customWidth="1"/>
    <col min="6150" max="6150" width="19.7109375" style="9" customWidth="1"/>
    <col min="6151" max="6151" width="13.85546875" style="9" customWidth="1"/>
    <col min="6152" max="6152" width="14.5703125" style="9" customWidth="1"/>
    <col min="6153" max="6154" width="0" style="9" hidden="1" customWidth="1"/>
    <col min="6155" max="6155" width="14.28515625" style="9" customWidth="1"/>
    <col min="6156" max="6156" width="12.140625" style="9" customWidth="1"/>
    <col min="6157" max="6157" width="25.85546875" style="9" customWidth="1"/>
    <col min="6158" max="6400" width="9.140625" style="9"/>
    <col min="6401" max="6401" width="9" style="9" customWidth="1"/>
    <col min="6402" max="6402" width="25.5703125" style="9" customWidth="1"/>
    <col min="6403" max="6403" width="15.42578125" style="9" customWidth="1"/>
    <col min="6404" max="6404" width="18.7109375" style="9" customWidth="1"/>
    <col min="6405" max="6405" width="12.5703125" style="9" customWidth="1"/>
    <col min="6406" max="6406" width="19.7109375" style="9" customWidth="1"/>
    <col min="6407" max="6407" width="13.85546875" style="9" customWidth="1"/>
    <col min="6408" max="6408" width="14.5703125" style="9" customWidth="1"/>
    <col min="6409" max="6410" width="0" style="9" hidden="1" customWidth="1"/>
    <col min="6411" max="6411" width="14.28515625" style="9" customWidth="1"/>
    <col min="6412" max="6412" width="12.140625" style="9" customWidth="1"/>
    <col min="6413" max="6413" width="25.85546875" style="9" customWidth="1"/>
    <col min="6414" max="6656" width="9.140625" style="9"/>
    <col min="6657" max="6657" width="9" style="9" customWidth="1"/>
    <col min="6658" max="6658" width="25.5703125" style="9" customWidth="1"/>
    <col min="6659" max="6659" width="15.42578125" style="9" customWidth="1"/>
    <col min="6660" max="6660" width="18.7109375" style="9" customWidth="1"/>
    <col min="6661" max="6661" width="12.5703125" style="9" customWidth="1"/>
    <col min="6662" max="6662" width="19.7109375" style="9" customWidth="1"/>
    <col min="6663" max="6663" width="13.85546875" style="9" customWidth="1"/>
    <col min="6664" max="6664" width="14.5703125" style="9" customWidth="1"/>
    <col min="6665" max="6666" width="0" style="9" hidden="1" customWidth="1"/>
    <col min="6667" max="6667" width="14.28515625" style="9" customWidth="1"/>
    <col min="6668" max="6668" width="12.140625" style="9" customWidth="1"/>
    <col min="6669" max="6669" width="25.85546875" style="9" customWidth="1"/>
    <col min="6670" max="6912" width="9.140625" style="9"/>
    <col min="6913" max="6913" width="9" style="9" customWidth="1"/>
    <col min="6914" max="6914" width="25.5703125" style="9" customWidth="1"/>
    <col min="6915" max="6915" width="15.42578125" style="9" customWidth="1"/>
    <col min="6916" max="6916" width="18.7109375" style="9" customWidth="1"/>
    <col min="6917" max="6917" width="12.5703125" style="9" customWidth="1"/>
    <col min="6918" max="6918" width="19.7109375" style="9" customWidth="1"/>
    <col min="6919" max="6919" width="13.85546875" style="9" customWidth="1"/>
    <col min="6920" max="6920" width="14.5703125" style="9" customWidth="1"/>
    <col min="6921" max="6922" width="0" style="9" hidden="1" customWidth="1"/>
    <col min="6923" max="6923" width="14.28515625" style="9" customWidth="1"/>
    <col min="6924" max="6924" width="12.140625" style="9" customWidth="1"/>
    <col min="6925" max="6925" width="25.85546875" style="9" customWidth="1"/>
    <col min="6926" max="7168" width="9.140625" style="9"/>
    <col min="7169" max="7169" width="9" style="9" customWidth="1"/>
    <col min="7170" max="7170" width="25.5703125" style="9" customWidth="1"/>
    <col min="7171" max="7171" width="15.42578125" style="9" customWidth="1"/>
    <col min="7172" max="7172" width="18.7109375" style="9" customWidth="1"/>
    <col min="7173" max="7173" width="12.5703125" style="9" customWidth="1"/>
    <col min="7174" max="7174" width="19.7109375" style="9" customWidth="1"/>
    <col min="7175" max="7175" width="13.85546875" style="9" customWidth="1"/>
    <col min="7176" max="7176" width="14.5703125" style="9" customWidth="1"/>
    <col min="7177" max="7178" width="0" style="9" hidden="1" customWidth="1"/>
    <col min="7179" max="7179" width="14.28515625" style="9" customWidth="1"/>
    <col min="7180" max="7180" width="12.140625" style="9" customWidth="1"/>
    <col min="7181" max="7181" width="25.85546875" style="9" customWidth="1"/>
    <col min="7182" max="7424" width="9.140625" style="9"/>
    <col min="7425" max="7425" width="9" style="9" customWidth="1"/>
    <col min="7426" max="7426" width="25.5703125" style="9" customWidth="1"/>
    <col min="7427" max="7427" width="15.42578125" style="9" customWidth="1"/>
    <col min="7428" max="7428" width="18.7109375" style="9" customWidth="1"/>
    <col min="7429" max="7429" width="12.5703125" style="9" customWidth="1"/>
    <col min="7430" max="7430" width="19.7109375" style="9" customWidth="1"/>
    <col min="7431" max="7431" width="13.85546875" style="9" customWidth="1"/>
    <col min="7432" max="7432" width="14.5703125" style="9" customWidth="1"/>
    <col min="7433" max="7434" width="0" style="9" hidden="1" customWidth="1"/>
    <col min="7435" max="7435" width="14.28515625" style="9" customWidth="1"/>
    <col min="7436" max="7436" width="12.140625" style="9" customWidth="1"/>
    <col min="7437" max="7437" width="25.85546875" style="9" customWidth="1"/>
    <col min="7438" max="7680" width="9.140625" style="9"/>
    <col min="7681" max="7681" width="9" style="9" customWidth="1"/>
    <col min="7682" max="7682" width="25.5703125" style="9" customWidth="1"/>
    <col min="7683" max="7683" width="15.42578125" style="9" customWidth="1"/>
    <col min="7684" max="7684" width="18.7109375" style="9" customWidth="1"/>
    <col min="7685" max="7685" width="12.5703125" style="9" customWidth="1"/>
    <col min="7686" max="7686" width="19.7109375" style="9" customWidth="1"/>
    <col min="7687" max="7687" width="13.85546875" style="9" customWidth="1"/>
    <col min="7688" max="7688" width="14.5703125" style="9" customWidth="1"/>
    <col min="7689" max="7690" width="0" style="9" hidden="1" customWidth="1"/>
    <col min="7691" max="7691" width="14.28515625" style="9" customWidth="1"/>
    <col min="7692" max="7692" width="12.140625" style="9" customWidth="1"/>
    <col min="7693" max="7693" width="25.85546875" style="9" customWidth="1"/>
    <col min="7694" max="7936" width="9.140625" style="9"/>
    <col min="7937" max="7937" width="9" style="9" customWidth="1"/>
    <col min="7938" max="7938" width="25.5703125" style="9" customWidth="1"/>
    <col min="7939" max="7939" width="15.42578125" style="9" customWidth="1"/>
    <col min="7940" max="7940" width="18.7109375" style="9" customWidth="1"/>
    <col min="7941" max="7941" width="12.5703125" style="9" customWidth="1"/>
    <col min="7942" max="7942" width="19.7109375" style="9" customWidth="1"/>
    <col min="7943" max="7943" width="13.85546875" style="9" customWidth="1"/>
    <col min="7944" max="7944" width="14.5703125" style="9" customWidth="1"/>
    <col min="7945" max="7946" width="0" style="9" hidden="1" customWidth="1"/>
    <col min="7947" max="7947" width="14.28515625" style="9" customWidth="1"/>
    <col min="7948" max="7948" width="12.140625" style="9" customWidth="1"/>
    <col min="7949" max="7949" width="25.85546875" style="9" customWidth="1"/>
    <col min="7950" max="8192" width="9.140625" style="9"/>
    <col min="8193" max="8193" width="9" style="9" customWidth="1"/>
    <col min="8194" max="8194" width="25.5703125" style="9" customWidth="1"/>
    <col min="8195" max="8195" width="15.42578125" style="9" customWidth="1"/>
    <col min="8196" max="8196" width="18.7109375" style="9" customWidth="1"/>
    <col min="8197" max="8197" width="12.5703125" style="9" customWidth="1"/>
    <col min="8198" max="8198" width="19.7109375" style="9" customWidth="1"/>
    <col min="8199" max="8199" width="13.85546875" style="9" customWidth="1"/>
    <col min="8200" max="8200" width="14.5703125" style="9" customWidth="1"/>
    <col min="8201" max="8202" width="0" style="9" hidden="1" customWidth="1"/>
    <col min="8203" max="8203" width="14.28515625" style="9" customWidth="1"/>
    <col min="8204" max="8204" width="12.140625" style="9" customWidth="1"/>
    <col min="8205" max="8205" width="25.85546875" style="9" customWidth="1"/>
    <col min="8206" max="8448" width="9.140625" style="9"/>
    <col min="8449" max="8449" width="9" style="9" customWidth="1"/>
    <col min="8450" max="8450" width="25.5703125" style="9" customWidth="1"/>
    <col min="8451" max="8451" width="15.42578125" style="9" customWidth="1"/>
    <col min="8452" max="8452" width="18.7109375" style="9" customWidth="1"/>
    <col min="8453" max="8453" width="12.5703125" style="9" customWidth="1"/>
    <col min="8454" max="8454" width="19.7109375" style="9" customWidth="1"/>
    <col min="8455" max="8455" width="13.85546875" style="9" customWidth="1"/>
    <col min="8456" max="8456" width="14.5703125" style="9" customWidth="1"/>
    <col min="8457" max="8458" width="0" style="9" hidden="1" customWidth="1"/>
    <col min="8459" max="8459" width="14.28515625" style="9" customWidth="1"/>
    <col min="8460" max="8460" width="12.140625" style="9" customWidth="1"/>
    <col min="8461" max="8461" width="25.85546875" style="9" customWidth="1"/>
    <col min="8462" max="8704" width="9.140625" style="9"/>
    <col min="8705" max="8705" width="9" style="9" customWidth="1"/>
    <col min="8706" max="8706" width="25.5703125" style="9" customWidth="1"/>
    <col min="8707" max="8707" width="15.42578125" style="9" customWidth="1"/>
    <col min="8708" max="8708" width="18.7109375" style="9" customWidth="1"/>
    <col min="8709" max="8709" width="12.5703125" style="9" customWidth="1"/>
    <col min="8710" max="8710" width="19.7109375" style="9" customWidth="1"/>
    <col min="8711" max="8711" width="13.85546875" style="9" customWidth="1"/>
    <col min="8712" max="8712" width="14.5703125" style="9" customWidth="1"/>
    <col min="8713" max="8714" width="0" style="9" hidden="1" customWidth="1"/>
    <col min="8715" max="8715" width="14.28515625" style="9" customWidth="1"/>
    <col min="8716" max="8716" width="12.140625" style="9" customWidth="1"/>
    <col min="8717" max="8717" width="25.85546875" style="9" customWidth="1"/>
    <col min="8718" max="8960" width="9.140625" style="9"/>
    <col min="8961" max="8961" width="9" style="9" customWidth="1"/>
    <col min="8962" max="8962" width="25.5703125" style="9" customWidth="1"/>
    <col min="8963" max="8963" width="15.42578125" style="9" customWidth="1"/>
    <col min="8964" max="8964" width="18.7109375" style="9" customWidth="1"/>
    <col min="8965" max="8965" width="12.5703125" style="9" customWidth="1"/>
    <col min="8966" max="8966" width="19.7109375" style="9" customWidth="1"/>
    <col min="8967" max="8967" width="13.85546875" style="9" customWidth="1"/>
    <col min="8968" max="8968" width="14.5703125" style="9" customWidth="1"/>
    <col min="8969" max="8970" width="0" style="9" hidden="1" customWidth="1"/>
    <col min="8971" max="8971" width="14.28515625" style="9" customWidth="1"/>
    <col min="8972" max="8972" width="12.140625" style="9" customWidth="1"/>
    <col min="8973" max="8973" width="25.85546875" style="9" customWidth="1"/>
    <col min="8974" max="9216" width="9.140625" style="9"/>
    <col min="9217" max="9217" width="9" style="9" customWidth="1"/>
    <col min="9218" max="9218" width="25.5703125" style="9" customWidth="1"/>
    <col min="9219" max="9219" width="15.42578125" style="9" customWidth="1"/>
    <col min="9220" max="9220" width="18.7109375" style="9" customWidth="1"/>
    <col min="9221" max="9221" width="12.5703125" style="9" customWidth="1"/>
    <col min="9222" max="9222" width="19.7109375" style="9" customWidth="1"/>
    <col min="9223" max="9223" width="13.85546875" style="9" customWidth="1"/>
    <col min="9224" max="9224" width="14.5703125" style="9" customWidth="1"/>
    <col min="9225" max="9226" width="0" style="9" hidden="1" customWidth="1"/>
    <col min="9227" max="9227" width="14.28515625" style="9" customWidth="1"/>
    <col min="9228" max="9228" width="12.140625" style="9" customWidth="1"/>
    <col min="9229" max="9229" width="25.85546875" style="9" customWidth="1"/>
    <col min="9230" max="9472" width="9.140625" style="9"/>
    <col min="9473" max="9473" width="9" style="9" customWidth="1"/>
    <col min="9474" max="9474" width="25.5703125" style="9" customWidth="1"/>
    <col min="9475" max="9475" width="15.42578125" style="9" customWidth="1"/>
    <col min="9476" max="9476" width="18.7109375" style="9" customWidth="1"/>
    <col min="9477" max="9477" width="12.5703125" style="9" customWidth="1"/>
    <col min="9478" max="9478" width="19.7109375" style="9" customWidth="1"/>
    <col min="9479" max="9479" width="13.85546875" style="9" customWidth="1"/>
    <col min="9480" max="9480" width="14.5703125" style="9" customWidth="1"/>
    <col min="9481" max="9482" width="0" style="9" hidden="1" customWidth="1"/>
    <col min="9483" max="9483" width="14.28515625" style="9" customWidth="1"/>
    <col min="9484" max="9484" width="12.140625" style="9" customWidth="1"/>
    <col min="9485" max="9485" width="25.85546875" style="9" customWidth="1"/>
    <col min="9486" max="9728" width="9.140625" style="9"/>
    <col min="9729" max="9729" width="9" style="9" customWidth="1"/>
    <col min="9730" max="9730" width="25.5703125" style="9" customWidth="1"/>
    <col min="9731" max="9731" width="15.42578125" style="9" customWidth="1"/>
    <col min="9732" max="9732" width="18.7109375" style="9" customWidth="1"/>
    <col min="9733" max="9733" width="12.5703125" style="9" customWidth="1"/>
    <col min="9734" max="9734" width="19.7109375" style="9" customWidth="1"/>
    <col min="9735" max="9735" width="13.85546875" style="9" customWidth="1"/>
    <col min="9736" max="9736" width="14.5703125" style="9" customWidth="1"/>
    <col min="9737" max="9738" width="0" style="9" hidden="1" customWidth="1"/>
    <col min="9739" max="9739" width="14.28515625" style="9" customWidth="1"/>
    <col min="9740" max="9740" width="12.140625" style="9" customWidth="1"/>
    <col min="9741" max="9741" width="25.85546875" style="9" customWidth="1"/>
    <col min="9742" max="9984" width="9.140625" style="9"/>
    <col min="9985" max="9985" width="9" style="9" customWidth="1"/>
    <col min="9986" max="9986" width="25.5703125" style="9" customWidth="1"/>
    <col min="9987" max="9987" width="15.42578125" style="9" customWidth="1"/>
    <col min="9988" max="9988" width="18.7109375" style="9" customWidth="1"/>
    <col min="9989" max="9989" width="12.5703125" style="9" customWidth="1"/>
    <col min="9990" max="9990" width="19.7109375" style="9" customWidth="1"/>
    <col min="9991" max="9991" width="13.85546875" style="9" customWidth="1"/>
    <col min="9992" max="9992" width="14.5703125" style="9" customWidth="1"/>
    <col min="9993" max="9994" width="0" style="9" hidden="1" customWidth="1"/>
    <col min="9995" max="9995" width="14.28515625" style="9" customWidth="1"/>
    <col min="9996" max="9996" width="12.140625" style="9" customWidth="1"/>
    <col min="9997" max="9997" width="25.85546875" style="9" customWidth="1"/>
    <col min="9998" max="10240" width="9.140625" style="9"/>
    <col min="10241" max="10241" width="9" style="9" customWidth="1"/>
    <col min="10242" max="10242" width="25.5703125" style="9" customWidth="1"/>
    <col min="10243" max="10243" width="15.42578125" style="9" customWidth="1"/>
    <col min="10244" max="10244" width="18.7109375" style="9" customWidth="1"/>
    <col min="10245" max="10245" width="12.5703125" style="9" customWidth="1"/>
    <col min="10246" max="10246" width="19.7109375" style="9" customWidth="1"/>
    <col min="10247" max="10247" width="13.85546875" style="9" customWidth="1"/>
    <col min="10248" max="10248" width="14.5703125" style="9" customWidth="1"/>
    <col min="10249" max="10250" width="0" style="9" hidden="1" customWidth="1"/>
    <col min="10251" max="10251" width="14.28515625" style="9" customWidth="1"/>
    <col min="10252" max="10252" width="12.140625" style="9" customWidth="1"/>
    <col min="10253" max="10253" width="25.85546875" style="9" customWidth="1"/>
    <col min="10254" max="10496" width="9.140625" style="9"/>
    <col min="10497" max="10497" width="9" style="9" customWidth="1"/>
    <col min="10498" max="10498" width="25.5703125" style="9" customWidth="1"/>
    <col min="10499" max="10499" width="15.42578125" style="9" customWidth="1"/>
    <col min="10500" max="10500" width="18.7109375" style="9" customWidth="1"/>
    <col min="10501" max="10501" width="12.5703125" style="9" customWidth="1"/>
    <col min="10502" max="10502" width="19.7109375" style="9" customWidth="1"/>
    <col min="10503" max="10503" width="13.85546875" style="9" customWidth="1"/>
    <col min="10504" max="10504" width="14.5703125" style="9" customWidth="1"/>
    <col min="10505" max="10506" width="0" style="9" hidden="1" customWidth="1"/>
    <col min="10507" max="10507" width="14.28515625" style="9" customWidth="1"/>
    <col min="10508" max="10508" width="12.140625" style="9" customWidth="1"/>
    <col min="10509" max="10509" width="25.85546875" style="9" customWidth="1"/>
    <col min="10510" max="10752" width="9.140625" style="9"/>
    <col min="10753" max="10753" width="9" style="9" customWidth="1"/>
    <col min="10754" max="10754" width="25.5703125" style="9" customWidth="1"/>
    <col min="10755" max="10755" width="15.42578125" style="9" customWidth="1"/>
    <col min="10756" max="10756" width="18.7109375" style="9" customWidth="1"/>
    <col min="10757" max="10757" width="12.5703125" style="9" customWidth="1"/>
    <col min="10758" max="10758" width="19.7109375" style="9" customWidth="1"/>
    <col min="10759" max="10759" width="13.85546875" style="9" customWidth="1"/>
    <col min="10760" max="10760" width="14.5703125" style="9" customWidth="1"/>
    <col min="10761" max="10762" width="0" style="9" hidden="1" customWidth="1"/>
    <col min="10763" max="10763" width="14.28515625" style="9" customWidth="1"/>
    <col min="10764" max="10764" width="12.140625" style="9" customWidth="1"/>
    <col min="10765" max="10765" width="25.85546875" style="9" customWidth="1"/>
    <col min="10766" max="11008" width="9.140625" style="9"/>
    <col min="11009" max="11009" width="9" style="9" customWidth="1"/>
    <col min="11010" max="11010" width="25.5703125" style="9" customWidth="1"/>
    <col min="11011" max="11011" width="15.42578125" style="9" customWidth="1"/>
    <col min="11012" max="11012" width="18.7109375" style="9" customWidth="1"/>
    <col min="11013" max="11013" width="12.5703125" style="9" customWidth="1"/>
    <col min="11014" max="11014" width="19.7109375" style="9" customWidth="1"/>
    <col min="11015" max="11015" width="13.85546875" style="9" customWidth="1"/>
    <col min="11016" max="11016" width="14.5703125" style="9" customWidth="1"/>
    <col min="11017" max="11018" width="0" style="9" hidden="1" customWidth="1"/>
    <col min="11019" max="11019" width="14.28515625" style="9" customWidth="1"/>
    <col min="11020" max="11020" width="12.140625" style="9" customWidth="1"/>
    <col min="11021" max="11021" width="25.85546875" style="9" customWidth="1"/>
    <col min="11022" max="11264" width="9.140625" style="9"/>
    <col min="11265" max="11265" width="9" style="9" customWidth="1"/>
    <col min="11266" max="11266" width="25.5703125" style="9" customWidth="1"/>
    <col min="11267" max="11267" width="15.42578125" style="9" customWidth="1"/>
    <col min="11268" max="11268" width="18.7109375" style="9" customWidth="1"/>
    <col min="11269" max="11269" width="12.5703125" style="9" customWidth="1"/>
    <col min="11270" max="11270" width="19.7109375" style="9" customWidth="1"/>
    <col min="11271" max="11271" width="13.85546875" style="9" customWidth="1"/>
    <col min="11272" max="11272" width="14.5703125" style="9" customWidth="1"/>
    <col min="11273" max="11274" width="0" style="9" hidden="1" customWidth="1"/>
    <col min="11275" max="11275" width="14.28515625" style="9" customWidth="1"/>
    <col min="11276" max="11276" width="12.140625" style="9" customWidth="1"/>
    <col min="11277" max="11277" width="25.85546875" style="9" customWidth="1"/>
    <col min="11278" max="11520" width="9.140625" style="9"/>
    <col min="11521" max="11521" width="9" style="9" customWidth="1"/>
    <col min="11522" max="11522" width="25.5703125" style="9" customWidth="1"/>
    <col min="11523" max="11523" width="15.42578125" style="9" customWidth="1"/>
    <col min="11524" max="11524" width="18.7109375" style="9" customWidth="1"/>
    <col min="11525" max="11525" width="12.5703125" style="9" customWidth="1"/>
    <col min="11526" max="11526" width="19.7109375" style="9" customWidth="1"/>
    <col min="11527" max="11527" width="13.85546875" style="9" customWidth="1"/>
    <col min="11528" max="11528" width="14.5703125" style="9" customWidth="1"/>
    <col min="11529" max="11530" width="0" style="9" hidden="1" customWidth="1"/>
    <col min="11531" max="11531" width="14.28515625" style="9" customWidth="1"/>
    <col min="11532" max="11532" width="12.140625" style="9" customWidth="1"/>
    <col min="11533" max="11533" width="25.85546875" style="9" customWidth="1"/>
    <col min="11534" max="11776" width="9.140625" style="9"/>
    <col min="11777" max="11777" width="9" style="9" customWidth="1"/>
    <col min="11778" max="11778" width="25.5703125" style="9" customWidth="1"/>
    <col min="11779" max="11779" width="15.42578125" style="9" customWidth="1"/>
    <col min="11780" max="11780" width="18.7109375" style="9" customWidth="1"/>
    <col min="11781" max="11781" width="12.5703125" style="9" customWidth="1"/>
    <col min="11782" max="11782" width="19.7109375" style="9" customWidth="1"/>
    <col min="11783" max="11783" width="13.85546875" style="9" customWidth="1"/>
    <col min="11784" max="11784" width="14.5703125" style="9" customWidth="1"/>
    <col min="11785" max="11786" width="0" style="9" hidden="1" customWidth="1"/>
    <col min="11787" max="11787" width="14.28515625" style="9" customWidth="1"/>
    <col min="11788" max="11788" width="12.140625" style="9" customWidth="1"/>
    <col min="11789" max="11789" width="25.85546875" style="9" customWidth="1"/>
    <col min="11790" max="12032" width="9.140625" style="9"/>
    <col min="12033" max="12033" width="9" style="9" customWidth="1"/>
    <col min="12034" max="12034" width="25.5703125" style="9" customWidth="1"/>
    <col min="12035" max="12035" width="15.42578125" style="9" customWidth="1"/>
    <col min="12036" max="12036" width="18.7109375" style="9" customWidth="1"/>
    <col min="12037" max="12037" width="12.5703125" style="9" customWidth="1"/>
    <col min="12038" max="12038" width="19.7109375" style="9" customWidth="1"/>
    <col min="12039" max="12039" width="13.85546875" style="9" customWidth="1"/>
    <col min="12040" max="12040" width="14.5703125" style="9" customWidth="1"/>
    <col min="12041" max="12042" width="0" style="9" hidden="1" customWidth="1"/>
    <col min="12043" max="12043" width="14.28515625" style="9" customWidth="1"/>
    <col min="12044" max="12044" width="12.140625" style="9" customWidth="1"/>
    <col min="12045" max="12045" width="25.85546875" style="9" customWidth="1"/>
    <col min="12046" max="12288" width="9.140625" style="9"/>
    <col min="12289" max="12289" width="9" style="9" customWidth="1"/>
    <col min="12290" max="12290" width="25.5703125" style="9" customWidth="1"/>
    <col min="12291" max="12291" width="15.42578125" style="9" customWidth="1"/>
    <col min="12292" max="12292" width="18.7109375" style="9" customWidth="1"/>
    <col min="12293" max="12293" width="12.5703125" style="9" customWidth="1"/>
    <col min="12294" max="12294" width="19.7109375" style="9" customWidth="1"/>
    <col min="12295" max="12295" width="13.85546875" style="9" customWidth="1"/>
    <col min="12296" max="12296" width="14.5703125" style="9" customWidth="1"/>
    <col min="12297" max="12298" width="0" style="9" hidden="1" customWidth="1"/>
    <col min="12299" max="12299" width="14.28515625" style="9" customWidth="1"/>
    <col min="12300" max="12300" width="12.140625" style="9" customWidth="1"/>
    <col min="12301" max="12301" width="25.85546875" style="9" customWidth="1"/>
    <col min="12302" max="12544" width="9.140625" style="9"/>
    <col min="12545" max="12545" width="9" style="9" customWidth="1"/>
    <col min="12546" max="12546" width="25.5703125" style="9" customWidth="1"/>
    <col min="12547" max="12547" width="15.42578125" style="9" customWidth="1"/>
    <col min="12548" max="12548" width="18.7109375" style="9" customWidth="1"/>
    <col min="12549" max="12549" width="12.5703125" style="9" customWidth="1"/>
    <col min="12550" max="12550" width="19.7109375" style="9" customWidth="1"/>
    <col min="12551" max="12551" width="13.85546875" style="9" customWidth="1"/>
    <col min="12552" max="12552" width="14.5703125" style="9" customWidth="1"/>
    <col min="12553" max="12554" width="0" style="9" hidden="1" customWidth="1"/>
    <col min="12555" max="12555" width="14.28515625" style="9" customWidth="1"/>
    <col min="12556" max="12556" width="12.140625" style="9" customWidth="1"/>
    <col min="12557" max="12557" width="25.85546875" style="9" customWidth="1"/>
    <col min="12558" max="12800" width="9.140625" style="9"/>
    <col min="12801" max="12801" width="9" style="9" customWidth="1"/>
    <col min="12802" max="12802" width="25.5703125" style="9" customWidth="1"/>
    <col min="12803" max="12803" width="15.42578125" style="9" customWidth="1"/>
    <col min="12804" max="12804" width="18.7109375" style="9" customWidth="1"/>
    <col min="12805" max="12805" width="12.5703125" style="9" customWidth="1"/>
    <col min="12806" max="12806" width="19.7109375" style="9" customWidth="1"/>
    <col min="12807" max="12807" width="13.85546875" style="9" customWidth="1"/>
    <col min="12808" max="12808" width="14.5703125" style="9" customWidth="1"/>
    <col min="12809" max="12810" width="0" style="9" hidden="1" customWidth="1"/>
    <col min="12811" max="12811" width="14.28515625" style="9" customWidth="1"/>
    <col min="12812" max="12812" width="12.140625" style="9" customWidth="1"/>
    <col min="12813" max="12813" width="25.85546875" style="9" customWidth="1"/>
    <col min="12814" max="13056" width="9.140625" style="9"/>
    <col min="13057" max="13057" width="9" style="9" customWidth="1"/>
    <col min="13058" max="13058" width="25.5703125" style="9" customWidth="1"/>
    <col min="13059" max="13059" width="15.42578125" style="9" customWidth="1"/>
    <col min="13060" max="13060" width="18.7109375" style="9" customWidth="1"/>
    <col min="13061" max="13061" width="12.5703125" style="9" customWidth="1"/>
    <col min="13062" max="13062" width="19.7109375" style="9" customWidth="1"/>
    <col min="13063" max="13063" width="13.85546875" style="9" customWidth="1"/>
    <col min="13064" max="13064" width="14.5703125" style="9" customWidth="1"/>
    <col min="13065" max="13066" width="0" style="9" hidden="1" customWidth="1"/>
    <col min="13067" max="13067" width="14.28515625" style="9" customWidth="1"/>
    <col min="13068" max="13068" width="12.140625" style="9" customWidth="1"/>
    <col min="13069" max="13069" width="25.85546875" style="9" customWidth="1"/>
    <col min="13070" max="13312" width="9.140625" style="9"/>
    <col min="13313" max="13313" width="9" style="9" customWidth="1"/>
    <col min="13314" max="13314" width="25.5703125" style="9" customWidth="1"/>
    <col min="13315" max="13315" width="15.42578125" style="9" customWidth="1"/>
    <col min="13316" max="13316" width="18.7109375" style="9" customWidth="1"/>
    <col min="13317" max="13317" width="12.5703125" style="9" customWidth="1"/>
    <col min="13318" max="13318" width="19.7109375" style="9" customWidth="1"/>
    <col min="13319" max="13319" width="13.85546875" style="9" customWidth="1"/>
    <col min="13320" max="13320" width="14.5703125" style="9" customWidth="1"/>
    <col min="13321" max="13322" width="0" style="9" hidden="1" customWidth="1"/>
    <col min="13323" max="13323" width="14.28515625" style="9" customWidth="1"/>
    <col min="13324" max="13324" width="12.140625" style="9" customWidth="1"/>
    <col min="13325" max="13325" width="25.85546875" style="9" customWidth="1"/>
    <col min="13326" max="13568" width="9.140625" style="9"/>
    <col min="13569" max="13569" width="9" style="9" customWidth="1"/>
    <col min="13570" max="13570" width="25.5703125" style="9" customWidth="1"/>
    <col min="13571" max="13571" width="15.42578125" style="9" customWidth="1"/>
    <col min="13572" max="13572" width="18.7109375" style="9" customWidth="1"/>
    <col min="13573" max="13573" width="12.5703125" style="9" customWidth="1"/>
    <col min="13574" max="13574" width="19.7109375" style="9" customWidth="1"/>
    <col min="13575" max="13575" width="13.85546875" style="9" customWidth="1"/>
    <col min="13576" max="13576" width="14.5703125" style="9" customWidth="1"/>
    <col min="13577" max="13578" width="0" style="9" hidden="1" customWidth="1"/>
    <col min="13579" max="13579" width="14.28515625" style="9" customWidth="1"/>
    <col min="13580" max="13580" width="12.140625" style="9" customWidth="1"/>
    <col min="13581" max="13581" width="25.85546875" style="9" customWidth="1"/>
    <col min="13582" max="13824" width="9.140625" style="9"/>
    <col min="13825" max="13825" width="9" style="9" customWidth="1"/>
    <col min="13826" max="13826" width="25.5703125" style="9" customWidth="1"/>
    <col min="13827" max="13827" width="15.42578125" style="9" customWidth="1"/>
    <col min="13828" max="13828" width="18.7109375" style="9" customWidth="1"/>
    <col min="13829" max="13829" width="12.5703125" style="9" customWidth="1"/>
    <col min="13830" max="13830" width="19.7109375" style="9" customWidth="1"/>
    <col min="13831" max="13831" width="13.85546875" style="9" customWidth="1"/>
    <col min="13832" max="13832" width="14.5703125" style="9" customWidth="1"/>
    <col min="13833" max="13834" width="0" style="9" hidden="1" customWidth="1"/>
    <col min="13835" max="13835" width="14.28515625" style="9" customWidth="1"/>
    <col min="13836" max="13836" width="12.140625" style="9" customWidth="1"/>
    <col min="13837" max="13837" width="25.85546875" style="9" customWidth="1"/>
    <col min="13838" max="14080" width="9.140625" style="9"/>
    <col min="14081" max="14081" width="9" style="9" customWidth="1"/>
    <col min="14082" max="14082" width="25.5703125" style="9" customWidth="1"/>
    <col min="14083" max="14083" width="15.42578125" style="9" customWidth="1"/>
    <col min="14084" max="14084" width="18.7109375" style="9" customWidth="1"/>
    <col min="14085" max="14085" width="12.5703125" style="9" customWidth="1"/>
    <col min="14086" max="14086" width="19.7109375" style="9" customWidth="1"/>
    <col min="14087" max="14087" width="13.85546875" style="9" customWidth="1"/>
    <col min="14088" max="14088" width="14.5703125" style="9" customWidth="1"/>
    <col min="14089" max="14090" width="0" style="9" hidden="1" customWidth="1"/>
    <col min="14091" max="14091" width="14.28515625" style="9" customWidth="1"/>
    <col min="14092" max="14092" width="12.140625" style="9" customWidth="1"/>
    <col min="14093" max="14093" width="25.85546875" style="9" customWidth="1"/>
    <col min="14094" max="14336" width="9.140625" style="9"/>
    <col min="14337" max="14337" width="9" style="9" customWidth="1"/>
    <col min="14338" max="14338" width="25.5703125" style="9" customWidth="1"/>
    <col min="14339" max="14339" width="15.42578125" style="9" customWidth="1"/>
    <col min="14340" max="14340" width="18.7109375" style="9" customWidth="1"/>
    <col min="14341" max="14341" width="12.5703125" style="9" customWidth="1"/>
    <col min="14342" max="14342" width="19.7109375" style="9" customWidth="1"/>
    <col min="14343" max="14343" width="13.85546875" style="9" customWidth="1"/>
    <col min="14344" max="14344" width="14.5703125" style="9" customWidth="1"/>
    <col min="14345" max="14346" width="0" style="9" hidden="1" customWidth="1"/>
    <col min="14347" max="14347" width="14.28515625" style="9" customWidth="1"/>
    <col min="14348" max="14348" width="12.140625" style="9" customWidth="1"/>
    <col min="14349" max="14349" width="25.85546875" style="9" customWidth="1"/>
    <col min="14350" max="14592" width="9.140625" style="9"/>
    <col min="14593" max="14593" width="9" style="9" customWidth="1"/>
    <col min="14594" max="14594" width="25.5703125" style="9" customWidth="1"/>
    <col min="14595" max="14595" width="15.42578125" style="9" customWidth="1"/>
    <col min="14596" max="14596" width="18.7109375" style="9" customWidth="1"/>
    <col min="14597" max="14597" width="12.5703125" style="9" customWidth="1"/>
    <col min="14598" max="14598" width="19.7109375" style="9" customWidth="1"/>
    <col min="14599" max="14599" width="13.85546875" style="9" customWidth="1"/>
    <col min="14600" max="14600" width="14.5703125" style="9" customWidth="1"/>
    <col min="14601" max="14602" width="0" style="9" hidden="1" customWidth="1"/>
    <col min="14603" max="14603" width="14.28515625" style="9" customWidth="1"/>
    <col min="14604" max="14604" width="12.140625" style="9" customWidth="1"/>
    <col min="14605" max="14605" width="25.85546875" style="9" customWidth="1"/>
    <col min="14606" max="14848" width="9.140625" style="9"/>
    <col min="14849" max="14849" width="9" style="9" customWidth="1"/>
    <col min="14850" max="14850" width="25.5703125" style="9" customWidth="1"/>
    <col min="14851" max="14851" width="15.42578125" style="9" customWidth="1"/>
    <col min="14852" max="14852" width="18.7109375" style="9" customWidth="1"/>
    <col min="14853" max="14853" width="12.5703125" style="9" customWidth="1"/>
    <col min="14854" max="14854" width="19.7109375" style="9" customWidth="1"/>
    <col min="14855" max="14855" width="13.85546875" style="9" customWidth="1"/>
    <col min="14856" max="14856" width="14.5703125" style="9" customWidth="1"/>
    <col min="14857" max="14858" width="0" style="9" hidden="1" customWidth="1"/>
    <col min="14859" max="14859" width="14.28515625" style="9" customWidth="1"/>
    <col min="14860" max="14860" width="12.140625" style="9" customWidth="1"/>
    <col min="14861" max="14861" width="25.85546875" style="9" customWidth="1"/>
    <col min="14862" max="15104" width="9.140625" style="9"/>
    <col min="15105" max="15105" width="9" style="9" customWidth="1"/>
    <col min="15106" max="15106" width="25.5703125" style="9" customWidth="1"/>
    <col min="15107" max="15107" width="15.42578125" style="9" customWidth="1"/>
    <col min="15108" max="15108" width="18.7109375" style="9" customWidth="1"/>
    <col min="15109" max="15109" width="12.5703125" style="9" customWidth="1"/>
    <col min="15110" max="15110" width="19.7109375" style="9" customWidth="1"/>
    <col min="15111" max="15111" width="13.85546875" style="9" customWidth="1"/>
    <col min="15112" max="15112" width="14.5703125" style="9" customWidth="1"/>
    <col min="15113" max="15114" width="0" style="9" hidden="1" customWidth="1"/>
    <col min="15115" max="15115" width="14.28515625" style="9" customWidth="1"/>
    <col min="15116" max="15116" width="12.140625" style="9" customWidth="1"/>
    <col min="15117" max="15117" width="25.85546875" style="9" customWidth="1"/>
    <col min="15118" max="15360" width="9.140625" style="9"/>
    <col min="15361" max="15361" width="9" style="9" customWidth="1"/>
    <col min="15362" max="15362" width="25.5703125" style="9" customWidth="1"/>
    <col min="15363" max="15363" width="15.42578125" style="9" customWidth="1"/>
    <col min="15364" max="15364" width="18.7109375" style="9" customWidth="1"/>
    <col min="15365" max="15365" width="12.5703125" style="9" customWidth="1"/>
    <col min="15366" max="15366" width="19.7109375" style="9" customWidth="1"/>
    <col min="15367" max="15367" width="13.85546875" style="9" customWidth="1"/>
    <col min="15368" max="15368" width="14.5703125" style="9" customWidth="1"/>
    <col min="15369" max="15370" width="0" style="9" hidden="1" customWidth="1"/>
    <col min="15371" max="15371" width="14.28515625" style="9" customWidth="1"/>
    <col min="15372" max="15372" width="12.140625" style="9" customWidth="1"/>
    <col min="15373" max="15373" width="25.85546875" style="9" customWidth="1"/>
    <col min="15374" max="15616" width="9.140625" style="9"/>
    <col min="15617" max="15617" width="9" style="9" customWidth="1"/>
    <col min="15618" max="15618" width="25.5703125" style="9" customWidth="1"/>
    <col min="15619" max="15619" width="15.42578125" style="9" customWidth="1"/>
    <col min="15620" max="15620" width="18.7109375" style="9" customWidth="1"/>
    <col min="15621" max="15621" width="12.5703125" style="9" customWidth="1"/>
    <col min="15622" max="15622" width="19.7109375" style="9" customWidth="1"/>
    <col min="15623" max="15623" width="13.85546875" style="9" customWidth="1"/>
    <col min="15624" max="15624" width="14.5703125" style="9" customWidth="1"/>
    <col min="15625" max="15626" width="0" style="9" hidden="1" customWidth="1"/>
    <col min="15627" max="15627" width="14.28515625" style="9" customWidth="1"/>
    <col min="15628" max="15628" width="12.140625" style="9" customWidth="1"/>
    <col min="15629" max="15629" width="25.85546875" style="9" customWidth="1"/>
    <col min="15630" max="15872" width="9.140625" style="9"/>
    <col min="15873" max="15873" width="9" style="9" customWidth="1"/>
    <col min="15874" max="15874" width="25.5703125" style="9" customWidth="1"/>
    <col min="15875" max="15875" width="15.42578125" style="9" customWidth="1"/>
    <col min="15876" max="15876" width="18.7109375" style="9" customWidth="1"/>
    <col min="15877" max="15877" width="12.5703125" style="9" customWidth="1"/>
    <col min="15878" max="15878" width="19.7109375" style="9" customWidth="1"/>
    <col min="15879" max="15879" width="13.85546875" style="9" customWidth="1"/>
    <col min="15880" max="15880" width="14.5703125" style="9" customWidth="1"/>
    <col min="15881" max="15882" width="0" style="9" hidden="1" customWidth="1"/>
    <col min="15883" max="15883" width="14.28515625" style="9" customWidth="1"/>
    <col min="15884" max="15884" width="12.140625" style="9" customWidth="1"/>
    <col min="15885" max="15885" width="25.85546875" style="9" customWidth="1"/>
    <col min="15886" max="16128" width="9.140625" style="9"/>
    <col min="16129" max="16129" width="9" style="9" customWidth="1"/>
    <col min="16130" max="16130" width="25.5703125" style="9" customWidth="1"/>
    <col min="16131" max="16131" width="15.42578125" style="9" customWidth="1"/>
    <col min="16132" max="16132" width="18.7109375" style="9" customWidth="1"/>
    <col min="16133" max="16133" width="12.5703125" style="9" customWidth="1"/>
    <col min="16134" max="16134" width="19.7109375" style="9" customWidth="1"/>
    <col min="16135" max="16135" width="13.85546875" style="9" customWidth="1"/>
    <col min="16136" max="16136" width="14.5703125" style="9" customWidth="1"/>
    <col min="16137" max="16138" width="0" style="9" hidden="1" customWidth="1"/>
    <col min="16139" max="16139" width="14.28515625" style="9" customWidth="1"/>
    <col min="16140" max="16140" width="12.140625" style="9" customWidth="1"/>
    <col min="16141" max="16141" width="25.85546875" style="9" customWidth="1"/>
    <col min="16142" max="16384" width="9.140625" style="9"/>
  </cols>
  <sheetData>
    <row r="1" spans="1:14" ht="18.75" x14ac:dyDescent="0.3">
      <c r="A1" s="47" t="s">
        <v>332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18.75" x14ac:dyDescent="0.3">
      <c r="A2" s="47" t="s">
        <v>333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ht="18.75" x14ac:dyDescent="0.3">
      <c r="A3" s="47" t="s">
        <v>412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18" x14ac:dyDescent="0.25">
      <c r="A5" s="48" t="s">
        <v>411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31.5" x14ac:dyDescent="0.25">
      <c r="A7" s="12" t="s">
        <v>334</v>
      </c>
      <c r="B7" s="12" t="s">
        <v>335</v>
      </c>
      <c r="C7" s="12" t="s">
        <v>413</v>
      </c>
      <c r="D7" s="12" t="s">
        <v>336</v>
      </c>
      <c r="E7" s="12" t="s">
        <v>337</v>
      </c>
      <c r="F7" s="12" t="s">
        <v>338</v>
      </c>
      <c r="G7" s="12" t="s">
        <v>339</v>
      </c>
      <c r="H7" s="12" t="s">
        <v>340</v>
      </c>
      <c r="I7" s="12" t="s">
        <v>341</v>
      </c>
      <c r="J7" s="12" t="s">
        <v>342</v>
      </c>
      <c r="K7" s="12" t="s">
        <v>343</v>
      </c>
      <c r="L7" s="13">
        <v>0.1</v>
      </c>
      <c r="M7" s="12" t="s">
        <v>344</v>
      </c>
    </row>
    <row r="8" spans="1:14" x14ac:dyDescent="0.25">
      <c r="A8" s="14">
        <v>1</v>
      </c>
      <c r="B8" s="15" t="s">
        <v>345</v>
      </c>
      <c r="C8" s="16">
        <v>80.239999999999995</v>
      </c>
      <c r="D8" s="17">
        <f t="shared" ref="D8:D28" si="0">(C8*50)/100</f>
        <v>40.119999999999997</v>
      </c>
      <c r="E8" s="15"/>
      <c r="F8" s="17">
        <f>(E8*25)/100</f>
        <v>0</v>
      </c>
      <c r="G8" s="15"/>
      <c r="H8" s="17">
        <f>(G8*15)/100</f>
        <v>0</v>
      </c>
      <c r="I8" s="18"/>
      <c r="J8" s="17">
        <f>(I8*20)/100</f>
        <v>0</v>
      </c>
      <c r="K8" s="19">
        <v>57.59</v>
      </c>
      <c r="L8" s="20">
        <f t="shared" ref="L8:L28" si="1">(K8*10)/100</f>
        <v>5.7590000000000012</v>
      </c>
      <c r="M8" s="17">
        <f>SUM(D8,F8,H8,J8,L8)</f>
        <v>45.878999999999998</v>
      </c>
      <c r="N8" s="9" t="s">
        <v>366</v>
      </c>
    </row>
    <row r="9" spans="1:14" x14ac:dyDescent="0.25">
      <c r="A9" s="14">
        <v>2</v>
      </c>
      <c r="B9" s="15" t="s">
        <v>346</v>
      </c>
      <c r="C9" s="16">
        <v>74.930000000000007</v>
      </c>
      <c r="D9" s="17">
        <f t="shared" si="0"/>
        <v>37.465000000000003</v>
      </c>
      <c r="E9" s="15"/>
      <c r="F9" s="17">
        <f t="shared" ref="F9:F28" si="2">(E9*25)/100</f>
        <v>0</v>
      </c>
      <c r="G9" s="15"/>
      <c r="H9" s="17">
        <f t="shared" ref="H9:H28" si="3">(G9*15)/100</f>
        <v>0</v>
      </c>
      <c r="I9" s="18"/>
      <c r="J9" s="17">
        <f t="shared" ref="J9:J28" si="4">(I9*20)/100</f>
        <v>0</v>
      </c>
      <c r="K9" s="19">
        <v>33.75</v>
      </c>
      <c r="L9" s="20">
        <f t="shared" si="1"/>
        <v>3.375</v>
      </c>
      <c r="M9" s="17">
        <f>SUM(D9,F9,H9,J9,L9)</f>
        <v>40.840000000000003</v>
      </c>
      <c r="N9" s="9" t="s">
        <v>366</v>
      </c>
    </row>
    <row r="10" spans="1:14" x14ac:dyDescent="0.25">
      <c r="A10" s="14">
        <v>3</v>
      </c>
      <c r="B10" s="15" t="s">
        <v>347</v>
      </c>
      <c r="C10" s="16">
        <v>80.64</v>
      </c>
      <c r="D10" s="17">
        <f t="shared" si="0"/>
        <v>40.32</v>
      </c>
      <c r="E10" s="15"/>
      <c r="F10" s="17">
        <f t="shared" si="2"/>
        <v>0</v>
      </c>
      <c r="G10" s="15"/>
      <c r="H10" s="17">
        <f t="shared" si="3"/>
        <v>0</v>
      </c>
      <c r="I10" s="18"/>
      <c r="J10" s="17">
        <f t="shared" si="4"/>
        <v>0</v>
      </c>
      <c r="K10" s="19">
        <v>0</v>
      </c>
      <c r="L10" s="20">
        <f t="shared" si="1"/>
        <v>0</v>
      </c>
      <c r="M10" s="17">
        <f>SUM(D10,F10,H10,J10,L10)</f>
        <v>40.32</v>
      </c>
      <c r="N10" s="9" t="s">
        <v>366</v>
      </c>
    </row>
    <row r="11" spans="1:14" x14ac:dyDescent="0.25">
      <c r="A11" s="14">
        <v>4</v>
      </c>
      <c r="B11" s="15" t="s">
        <v>348</v>
      </c>
      <c r="C11" s="16">
        <v>78.680000000000007</v>
      </c>
      <c r="D11" s="17">
        <f t="shared" si="0"/>
        <v>39.340000000000003</v>
      </c>
      <c r="E11" s="15"/>
      <c r="F11" s="17">
        <f t="shared" si="2"/>
        <v>0</v>
      </c>
      <c r="G11" s="15"/>
      <c r="H11" s="17">
        <f t="shared" si="3"/>
        <v>0</v>
      </c>
      <c r="I11" s="18"/>
      <c r="J11" s="17">
        <f t="shared" si="4"/>
        <v>0</v>
      </c>
      <c r="K11" s="19">
        <v>0</v>
      </c>
      <c r="L11" s="20">
        <f t="shared" si="1"/>
        <v>0</v>
      </c>
      <c r="M11" s="17">
        <f>SUM(D11,F11,H11,J11,L11)</f>
        <v>39.340000000000003</v>
      </c>
      <c r="N11" s="9" t="s">
        <v>366</v>
      </c>
    </row>
    <row r="12" spans="1:14" x14ac:dyDescent="0.25">
      <c r="A12" s="14">
        <v>5</v>
      </c>
      <c r="B12" s="15" t="s">
        <v>349</v>
      </c>
      <c r="C12" s="16">
        <v>75.7</v>
      </c>
      <c r="D12" s="17">
        <f t="shared" si="0"/>
        <v>37.85</v>
      </c>
      <c r="E12" s="15"/>
      <c r="F12" s="17">
        <f t="shared" si="2"/>
        <v>0</v>
      </c>
      <c r="G12" s="15"/>
      <c r="H12" s="17">
        <f t="shared" si="3"/>
        <v>0</v>
      </c>
      <c r="I12" s="18"/>
      <c r="J12" s="17">
        <f t="shared" si="4"/>
        <v>0</v>
      </c>
      <c r="K12" s="19">
        <v>0</v>
      </c>
      <c r="L12" s="20">
        <f t="shared" si="1"/>
        <v>0</v>
      </c>
      <c r="M12" s="17">
        <f>SUM(D12,F12,H12,J12,L12)</f>
        <v>37.85</v>
      </c>
      <c r="N12" s="9" t="s">
        <v>366</v>
      </c>
    </row>
    <row r="13" spans="1:14" x14ac:dyDescent="0.25">
      <c r="A13" s="14">
        <v>6</v>
      </c>
      <c r="B13" s="15" t="s">
        <v>350</v>
      </c>
      <c r="C13" s="16">
        <v>69.739999999999995</v>
      </c>
      <c r="D13" s="17">
        <f t="shared" si="0"/>
        <v>34.869999999999997</v>
      </c>
      <c r="E13" s="15"/>
      <c r="F13" s="17">
        <f t="shared" si="2"/>
        <v>0</v>
      </c>
      <c r="G13" s="15"/>
      <c r="H13" s="17">
        <f t="shared" si="3"/>
        <v>0</v>
      </c>
      <c r="I13" s="18"/>
      <c r="J13" s="17">
        <f t="shared" si="4"/>
        <v>0</v>
      </c>
      <c r="K13" s="16">
        <v>26.25</v>
      </c>
      <c r="L13" s="20">
        <f t="shared" si="1"/>
        <v>2.625</v>
      </c>
      <c r="M13" s="17">
        <f>SUM(D13,F13,H13,J13,L13)</f>
        <v>37.494999999999997</v>
      </c>
      <c r="N13" s="9" t="s">
        <v>366</v>
      </c>
    </row>
    <row r="14" spans="1:14" x14ac:dyDescent="0.25">
      <c r="A14" s="14">
        <v>7</v>
      </c>
      <c r="B14" s="15" t="s">
        <v>351</v>
      </c>
      <c r="C14" s="16">
        <v>74.7</v>
      </c>
      <c r="D14" s="17">
        <f t="shared" si="0"/>
        <v>37.35</v>
      </c>
      <c r="E14" s="15"/>
      <c r="F14" s="17">
        <f t="shared" si="2"/>
        <v>0</v>
      </c>
      <c r="G14" s="15"/>
      <c r="H14" s="17">
        <f t="shared" si="3"/>
        <v>0</v>
      </c>
      <c r="I14" s="18"/>
      <c r="J14" s="17">
        <f t="shared" si="4"/>
        <v>0</v>
      </c>
      <c r="K14" s="16">
        <v>0</v>
      </c>
      <c r="L14" s="20">
        <f t="shared" si="1"/>
        <v>0</v>
      </c>
      <c r="M14" s="17">
        <f>SUM(D14,F14,H14,J14,L14)</f>
        <v>37.35</v>
      </c>
      <c r="N14" s="9" t="s">
        <v>366</v>
      </c>
    </row>
    <row r="15" spans="1:14" x14ac:dyDescent="0.25">
      <c r="A15" s="14">
        <v>8</v>
      </c>
      <c r="B15" s="15" t="s">
        <v>352</v>
      </c>
      <c r="C15" s="16">
        <v>72.95</v>
      </c>
      <c r="D15" s="17">
        <f t="shared" si="0"/>
        <v>36.475000000000001</v>
      </c>
      <c r="E15" s="15"/>
      <c r="F15" s="17">
        <f t="shared" si="2"/>
        <v>0</v>
      </c>
      <c r="G15" s="15"/>
      <c r="H15" s="17">
        <f t="shared" si="3"/>
        <v>0</v>
      </c>
      <c r="I15" s="18"/>
      <c r="J15" s="17">
        <f t="shared" si="4"/>
        <v>0</v>
      </c>
      <c r="K15" s="16">
        <v>0</v>
      </c>
      <c r="L15" s="20">
        <f t="shared" si="1"/>
        <v>0</v>
      </c>
      <c r="M15" s="17">
        <f>SUM(D15,F15,H15,J15,L15)</f>
        <v>36.475000000000001</v>
      </c>
      <c r="N15" s="9" t="s">
        <v>366</v>
      </c>
    </row>
    <row r="16" spans="1:14" x14ac:dyDescent="0.25">
      <c r="A16" s="14">
        <v>9</v>
      </c>
      <c r="B16" s="15" t="s">
        <v>353</v>
      </c>
      <c r="C16" s="16">
        <v>69.290000000000006</v>
      </c>
      <c r="D16" s="17">
        <f t="shared" si="0"/>
        <v>34.645000000000003</v>
      </c>
      <c r="E16" s="15"/>
      <c r="F16" s="17">
        <f t="shared" si="2"/>
        <v>0</v>
      </c>
      <c r="G16" s="15"/>
      <c r="H16" s="17">
        <f t="shared" si="3"/>
        <v>0</v>
      </c>
      <c r="I16" s="18"/>
      <c r="J16" s="17">
        <f t="shared" si="4"/>
        <v>0</v>
      </c>
      <c r="K16" s="16">
        <v>17.5</v>
      </c>
      <c r="L16" s="20">
        <f t="shared" si="1"/>
        <v>1.75</v>
      </c>
      <c r="M16" s="17">
        <f>SUM(D16,F16,H16,J16,L16)</f>
        <v>36.395000000000003</v>
      </c>
      <c r="N16" s="9" t="s">
        <v>366</v>
      </c>
    </row>
    <row r="17" spans="1:14" x14ac:dyDescent="0.25">
      <c r="A17" s="14">
        <v>10</v>
      </c>
      <c r="B17" s="15" t="s">
        <v>354</v>
      </c>
      <c r="C17" s="16">
        <v>65.72</v>
      </c>
      <c r="D17" s="17">
        <f t="shared" si="0"/>
        <v>32.86</v>
      </c>
      <c r="E17" s="15"/>
      <c r="F17" s="17">
        <f t="shared" si="2"/>
        <v>0</v>
      </c>
      <c r="G17" s="15"/>
      <c r="H17" s="17">
        <f t="shared" si="3"/>
        <v>0</v>
      </c>
      <c r="I17" s="18"/>
      <c r="J17" s="17">
        <f t="shared" si="4"/>
        <v>0</v>
      </c>
      <c r="K17" s="16">
        <v>25</v>
      </c>
      <c r="L17" s="20">
        <f t="shared" si="1"/>
        <v>2.5</v>
      </c>
      <c r="M17" s="17">
        <f>SUM(D17,F17,H17,J17,L17)</f>
        <v>35.36</v>
      </c>
      <c r="N17" s="9" t="s">
        <v>366</v>
      </c>
    </row>
    <row r="18" spans="1:14" x14ac:dyDescent="0.25">
      <c r="A18" s="14">
        <v>11</v>
      </c>
      <c r="B18" s="15" t="s">
        <v>355</v>
      </c>
      <c r="C18" s="16">
        <v>70.430000000000007</v>
      </c>
      <c r="D18" s="17">
        <f t="shared" si="0"/>
        <v>35.215000000000003</v>
      </c>
      <c r="E18" s="15"/>
      <c r="F18" s="17">
        <f t="shared" si="2"/>
        <v>0</v>
      </c>
      <c r="G18" s="15"/>
      <c r="H18" s="17">
        <f t="shared" si="3"/>
        <v>0</v>
      </c>
      <c r="I18" s="18"/>
      <c r="J18" s="17">
        <f t="shared" si="4"/>
        <v>0</v>
      </c>
      <c r="K18" s="16">
        <v>0</v>
      </c>
      <c r="L18" s="20">
        <f t="shared" si="1"/>
        <v>0</v>
      </c>
      <c r="M18" s="17">
        <f>SUM(D18,F18,H18,J18,L18)</f>
        <v>35.215000000000003</v>
      </c>
      <c r="N18" s="9" t="s">
        <v>366</v>
      </c>
    </row>
    <row r="19" spans="1:14" x14ac:dyDescent="0.25">
      <c r="A19" s="14">
        <v>12</v>
      </c>
      <c r="B19" s="15" t="s">
        <v>356</v>
      </c>
      <c r="C19" s="16">
        <v>66.150000000000006</v>
      </c>
      <c r="D19" s="17">
        <f t="shared" si="0"/>
        <v>33.075000000000003</v>
      </c>
      <c r="E19" s="15"/>
      <c r="F19" s="17">
        <f t="shared" si="2"/>
        <v>0</v>
      </c>
      <c r="G19" s="15"/>
      <c r="H19" s="17">
        <f t="shared" si="3"/>
        <v>0</v>
      </c>
      <c r="I19" s="18"/>
      <c r="J19" s="17">
        <f t="shared" si="4"/>
        <v>0</v>
      </c>
      <c r="K19" s="16">
        <v>21.25</v>
      </c>
      <c r="L19" s="20">
        <f t="shared" si="1"/>
        <v>2.125</v>
      </c>
      <c r="M19" s="17">
        <f>SUM(D19,F19,H19,J19,L19)</f>
        <v>35.200000000000003</v>
      </c>
      <c r="N19" s="9" t="s">
        <v>366</v>
      </c>
    </row>
    <row r="20" spans="1:14" x14ac:dyDescent="0.25">
      <c r="A20" s="14">
        <v>13</v>
      </c>
      <c r="B20" s="15" t="s">
        <v>357</v>
      </c>
      <c r="C20" s="16">
        <v>69.98</v>
      </c>
      <c r="D20" s="17">
        <f t="shared" si="0"/>
        <v>34.99</v>
      </c>
      <c r="E20" s="15"/>
      <c r="F20" s="17">
        <f t="shared" si="2"/>
        <v>0</v>
      </c>
      <c r="G20" s="15"/>
      <c r="H20" s="17">
        <f t="shared" si="3"/>
        <v>0</v>
      </c>
      <c r="I20" s="18"/>
      <c r="J20" s="17">
        <f t="shared" si="4"/>
        <v>0</v>
      </c>
      <c r="K20" s="16">
        <v>0</v>
      </c>
      <c r="L20" s="20">
        <f t="shared" si="1"/>
        <v>0</v>
      </c>
      <c r="M20" s="17">
        <f>SUM(D20,F20,H20,J20,L20)</f>
        <v>34.99</v>
      </c>
      <c r="N20" s="9" t="s">
        <v>366</v>
      </c>
    </row>
    <row r="21" spans="1:14" x14ac:dyDescent="0.25">
      <c r="A21" s="14">
        <v>14</v>
      </c>
      <c r="B21" s="15" t="s">
        <v>358</v>
      </c>
      <c r="C21" s="16">
        <v>64.61</v>
      </c>
      <c r="D21" s="17">
        <f t="shared" si="0"/>
        <v>32.305</v>
      </c>
      <c r="E21" s="15"/>
      <c r="F21" s="17">
        <f t="shared" si="2"/>
        <v>0</v>
      </c>
      <c r="G21" s="15"/>
      <c r="H21" s="17">
        <f t="shared" si="3"/>
        <v>0</v>
      </c>
      <c r="I21" s="18"/>
      <c r="J21" s="17">
        <f t="shared" si="4"/>
        <v>0</v>
      </c>
      <c r="K21" s="16">
        <v>0</v>
      </c>
      <c r="L21" s="20">
        <f t="shared" si="1"/>
        <v>0</v>
      </c>
      <c r="M21" s="17">
        <f>SUM(D21,F21,H21,J21,L21)</f>
        <v>32.305</v>
      </c>
      <c r="N21" s="9" t="s">
        <v>366</v>
      </c>
    </row>
    <row r="22" spans="1:14" x14ac:dyDescent="0.25">
      <c r="A22" s="14">
        <v>15</v>
      </c>
      <c r="B22" s="15" t="s">
        <v>359</v>
      </c>
      <c r="C22" s="16">
        <v>63.44</v>
      </c>
      <c r="D22" s="17">
        <f t="shared" si="0"/>
        <v>31.72</v>
      </c>
      <c r="E22" s="15"/>
      <c r="F22" s="17">
        <f t="shared" si="2"/>
        <v>0</v>
      </c>
      <c r="G22" s="15"/>
      <c r="H22" s="17">
        <f t="shared" si="3"/>
        <v>0</v>
      </c>
      <c r="I22" s="18"/>
      <c r="J22" s="17">
        <f t="shared" si="4"/>
        <v>0</v>
      </c>
      <c r="K22" s="16">
        <v>0</v>
      </c>
      <c r="L22" s="20">
        <f t="shared" si="1"/>
        <v>0</v>
      </c>
      <c r="M22" s="17">
        <f>SUM(D22,F22,H22,J22,L22)</f>
        <v>31.72</v>
      </c>
      <c r="N22" s="9" t="s">
        <v>366</v>
      </c>
    </row>
    <row r="23" spans="1:14" x14ac:dyDescent="0.25">
      <c r="A23" s="14">
        <v>16</v>
      </c>
      <c r="B23" s="21" t="s">
        <v>360</v>
      </c>
      <c r="C23" s="21"/>
      <c r="D23" s="22">
        <f t="shared" si="0"/>
        <v>0</v>
      </c>
      <c r="E23" s="21"/>
      <c r="F23" s="31">
        <f t="shared" si="2"/>
        <v>0</v>
      </c>
      <c r="G23" s="32"/>
      <c r="H23" s="31">
        <f t="shared" si="3"/>
        <v>0</v>
      </c>
      <c r="I23" s="33"/>
      <c r="J23" s="31">
        <f t="shared" si="4"/>
        <v>0</v>
      </c>
      <c r="K23" s="23">
        <v>23.75</v>
      </c>
      <c r="L23" s="24">
        <f t="shared" si="1"/>
        <v>2.375</v>
      </c>
      <c r="M23" s="22">
        <f>SUM(D23,F23,H23,J23,L23)</f>
        <v>2.375</v>
      </c>
    </row>
    <row r="24" spans="1:14" x14ac:dyDescent="0.25">
      <c r="A24" s="14">
        <v>17</v>
      </c>
      <c r="B24" s="21" t="s">
        <v>361</v>
      </c>
      <c r="C24" s="21"/>
      <c r="D24" s="22">
        <f t="shared" si="0"/>
        <v>0</v>
      </c>
      <c r="E24" s="21"/>
      <c r="F24" s="31">
        <f t="shared" si="2"/>
        <v>0</v>
      </c>
      <c r="G24" s="32"/>
      <c r="H24" s="31">
        <f t="shared" si="3"/>
        <v>0</v>
      </c>
      <c r="I24" s="33"/>
      <c r="J24" s="31">
        <f t="shared" si="4"/>
        <v>0</v>
      </c>
      <c r="K24" s="23">
        <v>18.75</v>
      </c>
      <c r="L24" s="24">
        <f t="shared" si="1"/>
        <v>1.875</v>
      </c>
      <c r="M24" s="22">
        <f>SUM(D24,F24,H24,J24,L24)</f>
        <v>1.875</v>
      </c>
    </row>
    <row r="25" spans="1:14" x14ac:dyDescent="0.25">
      <c r="A25" s="14">
        <v>18</v>
      </c>
      <c r="B25" s="21" t="s">
        <v>362</v>
      </c>
      <c r="C25" s="21"/>
      <c r="D25" s="22">
        <f t="shared" si="0"/>
        <v>0</v>
      </c>
      <c r="E25" s="21"/>
      <c r="F25" s="31">
        <f t="shared" si="2"/>
        <v>0</v>
      </c>
      <c r="G25" s="32"/>
      <c r="H25" s="31">
        <f t="shared" si="3"/>
        <v>0</v>
      </c>
      <c r="I25" s="33"/>
      <c r="J25" s="31">
        <f t="shared" si="4"/>
        <v>0</v>
      </c>
      <c r="K25" s="23">
        <v>13.75</v>
      </c>
      <c r="L25" s="24">
        <f t="shared" si="1"/>
        <v>1.375</v>
      </c>
      <c r="M25" s="22">
        <f>SUM(D25,F25,H25,J25,L25)</f>
        <v>1.375</v>
      </c>
    </row>
    <row r="26" spans="1:14" x14ac:dyDescent="0.25">
      <c r="A26" s="14">
        <v>19</v>
      </c>
      <c r="B26" s="21" t="s">
        <v>363</v>
      </c>
      <c r="C26" s="21"/>
      <c r="D26" s="22">
        <f t="shared" si="0"/>
        <v>0</v>
      </c>
      <c r="E26" s="21"/>
      <c r="F26" s="31">
        <f t="shared" si="2"/>
        <v>0</v>
      </c>
      <c r="G26" s="32"/>
      <c r="H26" s="31">
        <f t="shared" si="3"/>
        <v>0</v>
      </c>
      <c r="I26" s="33"/>
      <c r="J26" s="31">
        <f t="shared" si="4"/>
        <v>0</v>
      </c>
      <c r="K26" s="23">
        <v>0</v>
      </c>
      <c r="L26" s="24">
        <f t="shared" si="1"/>
        <v>0</v>
      </c>
      <c r="M26" s="22">
        <f>SUM(D26,F26,H26,J26,L26)</f>
        <v>0</v>
      </c>
    </row>
    <row r="27" spans="1:14" x14ac:dyDescent="0.25">
      <c r="A27" s="14">
        <v>20</v>
      </c>
      <c r="B27" s="21" t="s">
        <v>364</v>
      </c>
      <c r="C27" s="21"/>
      <c r="D27" s="22">
        <f t="shared" si="0"/>
        <v>0</v>
      </c>
      <c r="E27" s="21"/>
      <c r="F27" s="31">
        <f t="shared" si="2"/>
        <v>0</v>
      </c>
      <c r="G27" s="32"/>
      <c r="H27" s="31">
        <f t="shared" si="3"/>
        <v>0</v>
      </c>
      <c r="I27" s="33"/>
      <c r="J27" s="31">
        <f t="shared" si="4"/>
        <v>0</v>
      </c>
      <c r="K27" s="23">
        <v>0</v>
      </c>
      <c r="L27" s="24">
        <f t="shared" si="1"/>
        <v>0</v>
      </c>
      <c r="M27" s="22">
        <f>SUM(D27,F27,H27,J27,L27)</f>
        <v>0</v>
      </c>
    </row>
    <row r="28" spans="1:14" x14ac:dyDescent="0.25">
      <c r="A28" s="14">
        <v>21</v>
      </c>
      <c r="B28" s="21" t="s">
        <v>365</v>
      </c>
      <c r="C28" s="21"/>
      <c r="D28" s="22">
        <f t="shared" si="0"/>
        <v>0</v>
      </c>
      <c r="E28" s="21"/>
      <c r="F28" s="31">
        <f t="shared" si="2"/>
        <v>0</v>
      </c>
      <c r="G28" s="32"/>
      <c r="H28" s="31">
        <f t="shared" si="3"/>
        <v>0</v>
      </c>
      <c r="I28" s="33"/>
      <c r="J28" s="31">
        <f t="shared" si="4"/>
        <v>0</v>
      </c>
      <c r="K28" s="25">
        <v>0</v>
      </c>
      <c r="L28" s="24">
        <f t="shared" si="1"/>
        <v>0</v>
      </c>
      <c r="M28" s="22">
        <f>SUM(D28,F28,H28,J28,L28)</f>
        <v>0</v>
      </c>
    </row>
    <row r="31" spans="1:14" x14ac:dyDescent="0.25">
      <c r="B31" s="9" t="s">
        <v>385</v>
      </c>
    </row>
    <row r="32" spans="1:14" x14ac:dyDescent="0.25">
      <c r="B32" s="46" t="s">
        <v>368</v>
      </c>
      <c r="C32" s="46"/>
      <c r="D32" s="46"/>
    </row>
    <row r="33" spans="2:4" x14ac:dyDescent="0.25">
      <c r="B33" s="46" t="s">
        <v>367</v>
      </c>
      <c r="C33" s="46"/>
      <c r="D33" s="46"/>
    </row>
  </sheetData>
  <mergeCells count="6">
    <mergeCell ref="B33:D33"/>
    <mergeCell ref="A1:M1"/>
    <mergeCell ref="A2:M2"/>
    <mergeCell ref="A3:M3"/>
    <mergeCell ref="A5:M5"/>
    <mergeCell ref="B32:D3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16" sqref="F16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399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60</v>
      </c>
      <c r="C5" s="5">
        <v>81.509439999999998</v>
      </c>
      <c r="D5" s="30">
        <f>(C5*0.5)</f>
        <v>40.754719999999999</v>
      </c>
      <c r="E5" s="5">
        <v>66.16</v>
      </c>
      <c r="F5" s="30">
        <f>(E5*0.1)</f>
        <v>6.6159999999999997</v>
      </c>
      <c r="G5" s="5">
        <v>98</v>
      </c>
      <c r="H5" s="30">
        <f>(G5*0.2)</f>
        <v>19.600000000000001</v>
      </c>
      <c r="I5" s="30"/>
      <c r="J5" s="30">
        <f>(I5*0.2)</f>
        <v>0</v>
      </c>
      <c r="K5" s="30">
        <f t="shared" ref="K5:K8" si="0">(D5+F5+H5+J5)</f>
        <v>66.97072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61</v>
      </c>
      <c r="C6" s="5">
        <v>78.159000000000006</v>
      </c>
      <c r="D6" s="30">
        <f t="shared" ref="D6:D8" si="1">(C6*0.5)</f>
        <v>39.079500000000003</v>
      </c>
      <c r="E6" s="5">
        <v>88.56</v>
      </c>
      <c r="F6" s="30">
        <f t="shared" ref="F6:F8" si="2">(E6*0.1)</f>
        <v>8.8559999999999999</v>
      </c>
      <c r="G6" s="5">
        <v>71.25</v>
      </c>
      <c r="H6" s="30">
        <f t="shared" ref="H6:H8" si="3">(G6*0.2)</f>
        <v>14.25</v>
      </c>
      <c r="I6" s="30"/>
      <c r="J6" s="30">
        <f t="shared" ref="J6:J8" si="4">(I6*0.2)</f>
        <v>0</v>
      </c>
      <c r="K6" s="30">
        <f t="shared" si="0"/>
        <v>62.185500000000005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62</v>
      </c>
      <c r="C7" s="5">
        <v>82.37</v>
      </c>
      <c r="D7" s="30">
        <f t="shared" si="1"/>
        <v>41.185000000000002</v>
      </c>
      <c r="E7" s="5">
        <v>72.23</v>
      </c>
      <c r="F7" s="30">
        <f t="shared" si="2"/>
        <v>7.2230000000000008</v>
      </c>
      <c r="G7" s="5">
        <v>63.75</v>
      </c>
      <c r="H7" s="30">
        <f t="shared" si="3"/>
        <v>12.75</v>
      </c>
      <c r="I7" s="30"/>
      <c r="J7" s="30">
        <f t="shared" si="4"/>
        <v>0</v>
      </c>
      <c r="K7" s="30">
        <f t="shared" si="0"/>
        <v>61.158000000000001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63</v>
      </c>
      <c r="C8" s="5">
        <v>81.853620000000006</v>
      </c>
      <c r="D8" s="30">
        <f t="shared" si="1"/>
        <v>40.926810000000003</v>
      </c>
      <c r="E8" s="5">
        <v>65.7</v>
      </c>
      <c r="F8" s="30">
        <f t="shared" si="2"/>
        <v>6.57</v>
      </c>
      <c r="G8" s="5">
        <v>60</v>
      </c>
      <c r="H8" s="30">
        <f t="shared" si="3"/>
        <v>12</v>
      </c>
      <c r="I8" s="30"/>
      <c r="J8" s="30">
        <f t="shared" si="4"/>
        <v>0</v>
      </c>
      <c r="K8" s="30">
        <f t="shared" si="0"/>
        <v>59.496810000000004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" customHeight="1" x14ac:dyDescent="0.25">
      <c r="A10" s="3"/>
      <c r="B10" s="28" t="s">
        <v>372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8" customHeight="1" x14ac:dyDescent="0.25">
      <c r="A11" s="3"/>
      <c r="B11" s="28" t="s">
        <v>373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8" customHeight="1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8" customHeight="1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8" customHeight="1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8" customHeight="1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8" customHeight="1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8" customHeight="1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8" customHeight="1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8" customHeight="1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8" customHeigh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8" customHeight="1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8" customHeight="1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8" customHeight="1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7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7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7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7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7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13">
    <mergeCell ref="L5:N5"/>
    <mergeCell ref="L6:N6"/>
    <mergeCell ref="L7:N7"/>
    <mergeCell ref="L8:N8"/>
    <mergeCell ref="B1:N1"/>
    <mergeCell ref="B2:N2"/>
    <mergeCell ref="B3:B4"/>
    <mergeCell ref="C3:D3"/>
    <mergeCell ref="E3:F3"/>
    <mergeCell ref="G3:H3"/>
    <mergeCell ref="I3:J3"/>
    <mergeCell ref="K3:N3"/>
    <mergeCell ref="L4:N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397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64</v>
      </c>
      <c r="C5" s="5">
        <v>84.29</v>
      </c>
      <c r="D5" s="30">
        <f>(C5*0.5)</f>
        <v>42.145000000000003</v>
      </c>
      <c r="E5" s="5">
        <v>73.86</v>
      </c>
      <c r="F5" s="30">
        <f>(E5*0.1)</f>
        <v>7.3860000000000001</v>
      </c>
      <c r="G5" s="5">
        <v>62.5</v>
      </c>
      <c r="H5" s="30">
        <f>(G5*0.2)</f>
        <v>12.5</v>
      </c>
      <c r="I5" s="30"/>
      <c r="J5" s="30">
        <f>(I5*0.2)</f>
        <v>0</v>
      </c>
      <c r="K5" s="30">
        <f t="shared" ref="K5:K24" si="0">(D5+F5+H5+J5)</f>
        <v>62.031000000000006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65</v>
      </c>
      <c r="C6" s="5">
        <v>68.88</v>
      </c>
      <c r="D6" s="30">
        <f t="shared" ref="D6:D24" si="1">(C6*0.5)</f>
        <v>34.44</v>
      </c>
      <c r="E6" s="5">
        <v>89.5</v>
      </c>
      <c r="F6" s="30">
        <f t="shared" ref="F6:F24" si="2">(E6*0.1)</f>
        <v>8.9500000000000011</v>
      </c>
      <c r="G6" s="5">
        <v>85</v>
      </c>
      <c r="H6" s="30">
        <f t="shared" ref="H6:H24" si="3">(G6*0.2)</f>
        <v>17</v>
      </c>
      <c r="I6" s="30"/>
      <c r="J6" s="30">
        <f t="shared" ref="J6:J24" si="4">(I6*0.2)</f>
        <v>0</v>
      </c>
      <c r="K6" s="30">
        <f t="shared" si="0"/>
        <v>60.39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66</v>
      </c>
      <c r="C7" s="5">
        <v>89.21</v>
      </c>
      <c r="D7" s="30">
        <f t="shared" si="1"/>
        <v>44.604999999999997</v>
      </c>
      <c r="E7" s="5">
        <v>81.8</v>
      </c>
      <c r="F7" s="30">
        <f t="shared" si="2"/>
        <v>8.18</v>
      </c>
      <c r="G7" s="5">
        <v>33.75</v>
      </c>
      <c r="H7" s="30">
        <f t="shared" si="3"/>
        <v>6.75</v>
      </c>
      <c r="I7" s="30"/>
      <c r="J7" s="30">
        <f t="shared" si="4"/>
        <v>0</v>
      </c>
      <c r="K7" s="30">
        <f t="shared" si="0"/>
        <v>59.534999999999997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67</v>
      </c>
      <c r="C8" s="5">
        <v>77.36</v>
      </c>
      <c r="D8" s="30">
        <f t="shared" si="1"/>
        <v>38.68</v>
      </c>
      <c r="E8" s="5">
        <v>59.63</v>
      </c>
      <c r="F8" s="30">
        <f t="shared" si="2"/>
        <v>5.963000000000001</v>
      </c>
      <c r="G8" s="5">
        <v>73.75</v>
      </c>
      <c r="H8" s="30">
        <f t="shared" si="3"/>
        <v>14.75</v>
      </c>
      <c r="I8" s="30"/>
      <c r="J8" s="30">
        <f t="shared" si="4"/>
        <v>0</v>
      </c>
      <c r="K8" s="30">
        <f t="shared" si="0"/>
        <v>59.393000000000001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68</v>
      </c>
      <c r="C9" s="5">
        <v>69.965680000000006</v>
      </c>
      <c r="D9" s="30">
        <f t="shared" si="1"/>
        <v>34.982840000000003</v>
      </c>
      <c r="E9" s="5">
        <v>71.06</v>
      </c>
      <c r="F9" s="30">
        <f t="shared" si="2"/>
        <v>7.1060000000000008</v>
      </c>
      <c r="G9" s="5">
        <v>82.5</v>
      </c>
      <c r="H9" s="30">
        <f t="shared" si="3"/>
        <v>16.5</v>
      </c>
      <c r="I9" s="30"/>
      <c r="J9" s="30">
        <f t="shared" si="4"/>
        <v>0</v>
      </c>
      <c r="K9" s="30">
        <f t="shared" si="0"/>
        <v>58.588840000000005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69</v>
      </c>
      <c r="C10" s="5">
        <v>77.069999999999993</v>
      </c>
      <c r="D10" s="30">
        <f t="shared" si="1"/>
        <v>38.534999999999997</v>
      </c>
      <c r="E10" s="5">
        <v>62.66</v>
      </c>
      <c r="F10" s="30">
        <f t="shared" si="2"/>
        <v>6.266</v>
      </c>
      <c r="G10" s="5">
        <v>67.5</v>
      </c>
      <c r="H10" s="30">
        <f t="shared" si="3"/>
        <v>13.5</v>
      </c>
      <c r="I10" s="30"/>
      <c r="J10" s="30">
        <f t="shared" si="4"/>
        <v>0</v>
      </c>
      <c r="K10" s="30">
        <f t="shared" si="0"/>
        <v>58.300999999999995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70</v>
      </c>
      <c r="C11" s="5">
        <v>77.53</v>
      </c>
      <c r="D11" s="30">
        <f t="shared" si="1"/>
        <v>38.765000000000001</v>
      </c>
      <c r="E11" s="5">
        <v>64.760000000000005</v>
      </c>
      <c r="F11" s="30">
        <f t="shared" si="2"/>
        <v>6.4760000000000009</v>
      </c>
      <c r="G11" s="5">
        <v>55</v>
      </c>
      <c r="H11" s="30">
        <f t="shared" si="3"/>
        <v>11</v>
      </c>
      <c r="I11" s="30"/>
      <c r="J11" s="30">
        <f t="shared" si="4"/>
        <v>0</v>
      </c>
      <c r="K11" s="30">
        <f t="shared" si="0"/>
        <v>56.241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71</v>
      </c>
      <c r="C12" s="5">
        <v>78.557630000000003</v>
      </c>
      <c r="D12" s="30">
        <f t="shared" si="1"/>
        <v>39.278815000000002</v>
      </c>
      <c r="E12" s="5">
        <v>82.73</v>
      </c>
      <c r="F12" s="30">
        <f t="shared" si="2"/>
        <v>8.2730000000000015</v>
      </c>
      <c r="G12" s="5">
        <v>42.5</v>
      </c>
      <c r="H12" s="30">
        <f t="shared" si="3"/>
        <v>8.5</v>
      </c>
      <c r="I12" s="30"/>
      <c r="J12" s="30">
        <f t="shared" si="4"/>
        <v>0</v>
      </c>
      <c r="K12" s="30">
        <f t="shared" si="0"/>
        <v>56.051815000000005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72</v>
      </c>
      <c r="C13" s="5">
        <v>75.2</v>
      </c>
      <c r="D13" s="30">
        <f t="shared" si="1"/>
        <v>37.6</v>
      </c>
      <c r="E13" s="5">
        <v>86.46</v>
      </c>
      <c r="F13" s="30">
        <f t="shared" si="2"/>
        <v>8.645999999999999</v>
      </c>
      <c r="G13" s="5">
        <v>46.25</v>
      </c>
      <c r="H13" s="30">
        <f t="shared" si="3"/>
        <v>9.25</v>
      </c>
      <c r="I13" s="30"/>
      <c r="J13" s="30">
        <f t="shared" si="4"/>
        <v>0</v>
      </c>
      <c r="K13" s="30">
        <f t="shared" si="0"/>
        <v>55.496000000000002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73</v>
      </c>
      <c r="C14" s="5">
        <v>72.19</v>
      </c>
      <c r="D14" s="30">
        <f t="shared" si="1"/>
        <v>36.094999999999999</v>
      </c>
      <c r="E14" s="5">
        <v>89.96</v>
      </c>
      <c r="F14" s="30">
        <f t="shared" si="2"/>
        <v>8.9960000000000004</v>
      </c>
      <c r="G14" s="5">
        <v>50</v>
      </c>
      <c r="H14" s="30">
        <f t="shared" si="3"/>
        <v>10</v>
      </c>
      <c r="I14" s="30"/>
      <c r="J14" s="30">
        <f t="shared" si="4"/>
        <v>0</v>
      </c>
      <c r="K14" s="30">
        <f t="shared" si="0"/>
        <v>55.091000000000001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74</v>
      </c>
      <c r="C15" s="5">
        <v>85.78</v>
      </c>
      <c r="D15" s="30">
        <f t="shared" si="1"/>
        <v>42.89</v>
      </c>
      <c r="E15" s="5">
        <v>65.23</v>
      </c>
      <c r="F15" s="30">
        <f t="shared" si="2"/>
        <v>6.5230000000000006</v>
      </c>
      <c r="G15" s="5">
        <v>26.25</v>
      </c>
      <c r="H15" s="30">
        <f t="shared" si="3"/>
        <v>5.25</v>
      </c>
      <c r="I15" s="30"/>
      <c r="J15" s="30">
        <f t="shared" si="4"/>
        <v>0</v>
      </c>
      <c r="K15" s="30">
        <f t="shared" si="0"/>
        <v>54.663000000000004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75</v>
      </c>
      <c r="C16" s="5">
        <v>73.430000000000007</v>
      </c>
      <c r="D16" s="30">
        <f t="shared" si="1"/>
        <v>36.715000000000003</v>
      </c>
      <c r="E16" s="5">
        <v>76.2</v>
      </c>
      <c r="F16" s="30">
        <f t="shared" si="2"/>
        <v>7.620000000000001</v>
      </c>
      <c r="G16" s="5">
        <v>47.5</v>
      </c>
      <c r="H16" s="30">
        <f t="shared" si="3"/>
        <v>9.5</v>
      </c>
      <c r="I16" s="30"/>
      <c r="J16" s="30">
        <f t="shared" si="4"/>
        <v>0</v>
      </c>
      <c r="K16" s="30">
        <f t="shared" si="0"/>
        <v>53.835000000000008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76</v>
      </c>
      <c r="C17" s="5">
        <v>74.898070000000004</v>
      </c>
      <c r="D17" s="30">
        <f t="shared" si="1"/>
        <v>37.449035000000002</v>
      </c>
      <c r="E17" s="5">
        <v>55.9</v>
      </c>
      <c r="F17" s="30">
        <f t="shared" si="2"/>
        <v>5.59</v>
      </c>
      <c r="G17" s="5">
        <v>53.75</v>
      </c>
      <c r="H17" s="30">
        <f t="shared" si="3"/>
        <v>10.75</v>
      </c>
      <c r="I17" s="30"/>
      <c r="J17" s="30">
        <f t="shared" si="4"/>
        <v>0</v>
      </c>
      <c r="K17" s="30">
        <f t="shared" si="0"/>
        <v>53.789034999999998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77</v>
      </c>
      <c r="C18" s="5">
        <v>78.61</v>
      </c>
      <c r="D18" s="30">
        <f t="shared" si="1"/>
        <v>39.305</v>
      </c>
      <c r="E18" s="5">
        <v>64.06</v>
      </c>
      <c r="F18" s="30">
        <f t="shared" si="2"/>
        <v>6.4060000000000006</v>
      </c>
      <c r="G18" s="5">
        <v>31.25</v>
      </c>
      <c r="H18" s="30">
        <f t="shared" si="3"/>
        <v>6.25</v>
      </c>
      <c r="I18" s="30"/>
      <c r="J18" s="30">
        <f t="shared" si="4"/>
        <v>0</v>
      </c>
      <c r="K18" s="30">
        <f t="shared" si="0"/>
        <v>51.960999999999999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4" t="s">
        <v>78</v>
      </c>
      <c r="C19" s="5">
        <v>79.268280000000004</v>
      </c>
      <c r="D19" s="30">
        <f t="shared" si="1"/>
        <v>39.634140000000002</v>
      </c>
      <c r="E19" s="5">
        <v>81.099999999999994</v>
      </c>
      <c r="F19" s="30">
        <f t="shared" si="2"/>
        <v>8.11</v>
      </c>
      <c r="G19" s="5">
        <v>20</v>
      </c>
      <c r="H19" s="30">
        <f t="shared" si="3"/>
        <v>4</v>
      </c>
      <c r="I19" s="30"/>
      <c r="J19" s="30">
        <f t="shared" si="4"/>
        <v>0</v>
      </c>
      <c r="K19" s="30">
        <f t="shared" si="0"/>
        <v>51.744140000000002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4" t="s">
        <v>79</v>
      </c>
      <c r="C20" s="5">
        <v>75.237470000000002</v>
      </c>
      <c r="D20" s="30">
        <f t="shared" si="1"/>
        <v>37.618735000000001</v>
      </c>
      <c r="E20" s="5">
        <v>68.73</v>
      </c>
      <c r="F20" s="30">
        <f t="shared" si="2"/>
        <v>6.8730000000000011</v>
      </c>
      <c r="G20" s="5">
        <v>36.25</v>
      </c>
      <c r="H20" s="30">
        <f t="shared" si="3"/>
        <v>7.25</v>
      </c>
      <c r="I20" s="30"/>
      <c r="J20" s="30">
        <f t="shared" si="4"/>
        <v>0</v>
      </c>
      <c r="K20" s="30">
        <f t="shared" si="0"/>
        <v>51.741735000000006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4" t="s">
        <v>80</v>
      </c>
      <c r="C21" s="5">
        <v>78.010000000000005</v>
      </c>
      <c r="D21" s="30">
        <f t="shared" si="1"/>
        <v>39.005000000000003</v>
      </c>
      <c r="E21" s="5">
        <v>74.33</v>
      </c>
      <c r="F21" s="30">
        <f t="shared" si="2"/>
        <v>7.4329999999999998</v>
      </c>
      <c r="G21" s="5">
        <v>26.25</v>
      </c>
      <c r="H21" s="30">
        <f t="shared" si="3"/>
        <v>5.25</v>
      </c>
      <c r="I21" s="30"/>
      <c r="J21" s="30">
        <f t="shared" si="4"/>
        <v>0</v>
      </c>
      <c r="K21" s="30">
        <f t="shared" si="0"/>
        <v>51.688000000000002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4" t="s">
        <v>81</v>
      </c>
      <c r="C22" s="5">
        <v>73.239999999999995</v>
      </c>
      <c r="D22" s="30">
        <f t="shared" si="1"/>
        <v>36.619999999999997</v>
      </c>
      <c r="E22" s="5">
        <v>80.16</v>
      </c>
      <c r="F22" s="30">
        <f t="shared" si="2"/>
        <v>8.016</v>
      </c>
      <c r="G22" s="5">
        <v>35</v>
      </c>
      <c r="H22" s="30">
        <f t="shared" si="3"/>
        <v>7</v>
      </c>
      <c r="I22" s="30"/>
      <c r="J22" s="30">
        <f t="shared" si="4"/>
        <v>0</v>
      </c>
      <c r="K22" s="30">
        <f t="shared" si="0"/>
        <v>51.635999999999996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27">
        <v>19</v>
      </c>
      <c r="B23" s="4" t="s">
        <v>82</v>
      </c>
      <c r="C23" s="5">
        <v>78.900000000000006</v>
      </c>
      <c r="D23" s="30">
        <f t="shared" si="1"/>
        <v>39.450000000000003</v>
      </c>
      <c r="E23" s="5">
        <v>67.8</v>
      </c>
      <c r="F23" s="30">
        <f t="shared" si="2"/>
        <v>6.78</v>
      </c>
      <c r="G23" s="5">
        <v>26.25</v>
      </c>
      <c r="H23" s="30">
        <f t="shared" si="3"/>
        <v>5.25</v>
      </c>
      <c r="I23" s="30"/>
      <c r="J23" s="30">
        <f t="shared" si="4"/>
        <v>0</v>
      </c>
      <c r="K23" s="30">
        <f t="shared" si="0"/>
        <v>51.480000000000004</v>
      </c>
      <c r="L23" s="40" t="s">
        <v>369</v>
      </c>
      <c r="M23" s="40"/>
      <c r="N23" s="40"/>
      <c r="O23" s="2"/>
      <c r="P23" s="2"/>
      <c r="Q23" s="2"/>
    </row>
    <row r="24" spans="1:17" ht="18" customHeight="1" x14ac:dyDescent="0.25">
      <c r="A24" s="27">
        <v>20</v>
      </c>
      <c r="B24" s="4" t="s">
        <v>83</v>
      </c>
      <c r="C24" s="5">
        <v>77.453999999999994</v>
      </c>
      <c r="D24" s="30">
        <f t="shared" si="1"/>
        <v>38.726999999999997</v>
      </c>
      <c r="E24" s="5">
        <v>61.26</v>
      </c>
      <c r="F24" s="30">
        <f t="shared" si="2"/>
        <v>6.1260000000000003</v>
      </c>
      <c r="G24" s="5">
        <v>32.5</v>
      </c>
      <c r="H24" s="30">
        <f t="shared" si="3"/>
        <v>6.5</v>
      </c>
      <c r="I24" s="30"/>
      <c r="J24" s="30">
        <f t="shared" si="4"/>
        <v>0</v>
      </c>
      <c r="K24" s="30">
        <f t="shared" si="0"/>
        <v>51.352999999999994</v>
      </c>
      <c r="L24" s="40" t="s">
        <v>369</v>
      </c>
      <c r="M24" s="40"/>
      <c r="N24" s="40"/>
      <c r="O24" s="2"/>
      <c r="P24" s="2"/>
      <c r="Q24" s="2"/>
    </row>
    <row r="25" spans="1:17" ht="18" customHeight="1" x14ac:dyDescent="0.25">
      <c r="A25" s="27">
        <v>21</v>
      </c>
      <c r="B25" s="4" t="s">
        <v>84</v>
      </c>
      <c r="C25" s="5">
        <v>81.335539999999995</v>
      </c>
      <c r="D25" s="30">
        <f t="shared" ref="D25:D40" si="5">(C25*0.5)</f>
        <v>40.667769999999997</v>
      </c>
      <c r="E25" s="5">
        <v>69.66</v>
      </c>
      <c r="F25" s="30">
        <f t="shared" ref="F25:F40" si="6">(E25*0.1)</f>
        <v>6.9660000000000002</v>
      </c>
      <c r="G25" s="5">
        <v>17.5</v>
      </c>
      <c r="H25" s="30">
        <f t="shared" ref="H25:H40" si="7">(G25*0.2)</f>
        <v>3.5</v>
      </c>
      <c r="I25" s="30"/>
      <c r="J25" s="30">
        <f t="shared" ref="J25:J40" si="8">(I25*0.2)</f>
        <v>0</v>
      </c>
      <c r="K25" s="30">
        <f t="shared" ref="K25:K40" si="9">(D25+F25+H25+J25)</f>
        <v>51.133769999999998</v>
      </c>
      <c r="L25" s="40" t="s">
        <v>369</v>
      </c>
      <c r="M25" s="40"/>
      <c r="N25" s="40"/>
      <c r="O25" s="2"/>
      <c r="P25" s="2"/>
      <c r="Q25" s="2"/>
    </row>
    <row r="26" spans="1:17" ht="23.25" customHeight="1" x14ac:dyDescent="0.25">
      <c r="A26" s="27">
        <v>22</v>
      </c>
      <c r="B26" s="4" t="s">
        <v>85</v>
      </c>
      <c r="C26" s="5">
        <v>72</v>
      </c>
      <c r="D26" s="30">
        <f t="shared" si="5"/>
        <v>36</v>
      </c>
      <c r="E26" s="5">
        <v>78</v>
      </c>
      <c r="F26" s="30">
        <f t="shared" si="6"/>
        <v>7.8000000000000007</v>
      </c>
      <c r="G26" s="5">
        <v>36.25</v>
      </c>
      <c r="H26" s="30">
        <f t="shared" si="7"/>
        <v>7.25</v>
      </c>
      <c r="I26" s="30"/>
      <c r="J26" s="30">
        <f t="shared" si="8"/>
        <v>0</v>
      </c>
      <c r="K26" s="30">
        <f t="shared" si="9"/>
        <v>51.05</v>
      </c>
      <c r="L26" s="40" t="s">
        <v>369</v>
      </c>
      <c r="M26" s="40"/>
      <c r="N26" s="40"/>
      <c r="O26" s="2"/>
      <c r="P26" s="2"/>
      <c r="Q26" s="2"/>
    </row>
    <row r="27" spans="1:17" ht="18" customHeight="1" x14ac:dyDescent="0.25">
      <c r="A27" s="27">
        <v>23</v>
      </c>
      <c r="B27" s="4" t="s">
        <v>86</v>
      </c>
      <c r="C27" s="5">
        <v>77.858689999999996</v>
      </c>
      <c r="D27" s="30">
        <f t="shared" si="5"/>
        <v>38.929344999999998</v>
      </c>
      <c r="E27" s="5">
        <v>68.03</v>
      </c>
      <c r="F27" s="30">
        <f t="shared" si="6"/>
        <v>6.8030000000000008</v>
      </c>
      <c r="G27" s="5">
        <v>26.25</v>
      </c>
      <c r="H27" s="30">
        <f t="shared" si="7"/>
        <v>5.25</v>
      </c>
      <c r="I27" s="30"/>
      <c r="J27" s="30">
        <f t="shared" si="8"/>
        <v>0</v>
      </c>
      <c r="K27" s="30">
        <f t="shared" si="9"/>
        <v>50.982344999999995</v>
      </c>
      <c r="L27" s="40" t="s">
        <v>369</v>
      </c>
      <c r="M27" s="40"/>
      <c r="N27" s="40"/>
      <c r="O27" s="2"/>
      <c r="P27" s="2"/>
      <c r="Q27" s="2"/>
    </row>
    <row r="28" spans="1:17" ht="18" customHeight="1" x14ac:dyDescent="0.25">
      <c r="A28" s="27">
        <v>24</v>
      </c>
      <c r="B28" s="4" t="s">
        <v>87</v>
      </c>
      <c r="C28" s="5">
        <v>77.45</v>
      </c>
      <c r="D28" s="30">
        <f t="shared" si="5"/>
        <v>38.725000000000001</v>
      </c>
      <c r="E28" s="5">
        <v>69.66</v>
      </c>
      <c r="F28" s="30">
        <f t="shared" si="6"/>
        <v>6.9660000000000002</v>
      </c>
      <c r="G28" s="5">
        <v>26.25</v>
      </c>
      <c r="H28" s="30">
        <f t="shared" si="7"/>
        <v>5.25</v>
      </c>
      <c r="I28" s="30"/>
      <c r="J28" s="30">
        <f t="shared" si="8"/>
        <v>0</v>
      </c>
      <c r="K28" s="30">
        <f t="shared" si="9"/>
        <v>50.941000000000003</v>
      </c>
      <c r="L28" s="40" t="s">
        <v>369</v>
      </c>
      <c r="M28" s="40"/>
      <c r="N28" s="40"/>
      <c r="O28" s="2"/>
      <c r="P28" s="2"/>
      <c r="Q28" s="2"/>
    </row>
    <row r="29" spans="1:17" ht="18" customHeight="1" x14ac:dyDescent="0.25">
      <c r="A29" s="27">
        <v>25</v>
      </c>
      <c r="B29" s="4" t="s">
        <v>88</v>
      </c>
      <c r="C29" s="5">
        <v>73.746539999999996</v>
      </c>
      <c r="D29" s="30">
        <f t="shared" si="5"/>
        <v>36.873269999999998</v>
      </c>
      <c r="E29" s="5">
        <v>75.959999999999994</v>
      </c>
      <c r="F29" s="30">
        <f t="shared" si="6"/>
        <v>7.5960000000000001</v>
      </c>
      <c r="G29" s="5">
        <v>30</v>
      </c>
      <c r="H29" s="30">
        <f t="shared" si="7"/>
        <v>6</v>
      </c>
      <c r="I29" s="30"/>
      <c r="J29" s="30">
        <f t="shared" si="8"/>
        <v>0</v>
      </c>
      <c r="K29" s="30">
        <f t="shared" si="9"/>
        <v>50.469269999999995</v>
      </c>
      <c r="L29" s="40" t="s">
        <v>369</v>
      </c>
      <c r="M29" s="40"/>
      <c r="N29" s="40"/>
      <c r="O29" s="2"/>
      <c r="P29" s="2"/>
      <c r="Q29" s="2"/>
    </row>
    <row r="30" spans="1:17" ht="18" customHeight="1" x14ac:dyDescent="0.25">
      <c r="A30" s="27">
        <v>26</v>
      </c>
      <c r="B30" s="4" t="s">
        <v>89</v>
      </c>
      <c r="C30" s="5">
        <v>74.12</v>
      </c>
      <c r="D30" s="30">
        <f t="shared" si="5"/>
        <v>37.06</v>
      </c>
      <c r="E30" s="5">
        <v>80.599999999999994</v>
      </c>
      <c r="F30" s="30">
        <f t="shared" si="6"/>
        <v>8.06</v>
      </c>
      <c r="G30" s="5">
        <v>26.25</v>
      </c>
      <c r="H30" s="30">
        <f t="shared" si="7"/>
        <v>5.25</v>
      </c>
      <c r="I30" s="30"/>
      <c r="J30" s="30">
        <f t="shared" si="8"/>
        <v>0</v>
      </c>
      <c r="K30" s="30">
        <f t="shared" si="9"/>
        <v>50.370000000000005</v>
      </c>
      <c r="L30" s="40" t="s">
        <v>369</v>
      </c>
      <c r="M30" s="40"/>
      <c r="N30" s="40"/>
      <c r="O30" s="2"/>
      <c r="P30" s="2"/>
      <c r="Q30" s="2"/>
    </row>
    <row r="31" spans="1:17" ht="18" customHeight="1" x14ac:dyDescent="0.25">
      <c r="A31" s="27">
        <v>27</v>
      </c>
      <c r="B31" s="4" t="s">
        <v>90</v>
      </c>
      <c r="C31" s="5">
        <v>76.760000000000005</v>
      </c>
      <c r="D31" s="30">
        <f t="shared" si="5"/>
        <v>38.380000000000003</v>
      </c>
      <c r="E31" s="5">
        <v>62.66</v>
      </c>
      <c r="F31" s="30">
        <f t="shared" si="6"/>
        <v>6.266</v>
      </c>
      <c r="G31" s="5">
        <v>27.5</v>
      </c>
      <c r="H31" s="30">
        <f t="shared" si="7"/>
        <v>5.5</v>
      </c>
      <c r="I31" s="30"/>
      <c r="J31" s="30">
        <f t="shared" si="8"/>
        <v>0</v>
      </c>
      <c r="K31" s="30">
        <f t="shared" si="9"/>
        <v>50.146000000000001</v>
      </c>
      <c r="L31" s="40" t="s">
        <v>369</v>
      </c>
      <c r="M31" s="40"/>
      <c r="N31" s="40"/>
      <c r="O31" s="2"/>
      <c r="P31" s="2"/>
      <c r="Q31" s="2"/>
    </row>
    <row r="32" spans="1:17" ht="18" customHeight="1" x14ac:dyDescent="0.25">
      <c r="A32" s="27">
        <v>28</v>
      </c>
      <c r="B32" s="4" t="s">
        <v>91</v>
      </c>
      <c r="C32" s="5">
        <v>77.565079999999995</v>
      </c>
      <c r="D32" s="30">
        <f t="shared" si="5"/>
        <v>38.782539999999997</v>
      </c>
      <c r="E32" s="5">
        <v>67.56</v>
      </c>
      <c r="F32" s="30">
        <f t="shared" si="6"/>
        <v>6.7560000000000002</v>
      </c>
      <c r="G32" s="5">
        <v>22.5</v>
      </c>
      <c r="H32" s="30">
        <f t="shared" si="7"/>
        <v>4.5</v>
      </c>
      <c r="I32" s="30"/>
      <c r="J32" s="30">
        <f t="shared" si="8"/>
        <v>0</v>
      </c>
      <c r="K32" s="30">
        <f t="shared" si="9"/>
        <v>50.038539999999998</v>
      </c>
      <c r="L32" s="40" t="s">
        <v>369</v>
      </c>
      <c r="M32" s="40"/>
      <c r="N32" s="40"/>
      <c r="O32" s="2"/>
      <c r="P32" s="2"/>
      <c r="Q32" s="2"/>
    </row>
    <row r="33" spans="1:17" ht="18" customHeight="1" x14ac:dyDescent="0.25">
      <c r="A33" s="27">
        <v>29</v>
      </c>
      <c r="B33" s="4" t="s">
        <v>92</v>
      </c>
      <c r="C33" s="5">
        <v>77.930000000000007</v>
      </c>
      <c r="D33" s="30">
        <f t="shared" si="5"/>
        <v>38.965000000000003</v>
      </c>
      <c r="E33" s="5">
        <v>63.36</v>
      </c>
      <c r="F33" s="30">
        <f t="shared" si="6"/>
        <v>6.3360000000000003</v>
      </c>
      <c r="G33" s="5">
        <v>22.5</v>
      </c>
      <c r="H33" s="30">
        <f t="shared" si="7"/>
        <v>4.5</v>
      </c>
      <c r="I33" s="30"/>
      <c r="J33" s="30">
        <f t="shared" si="8"/>
        <v>0</v>
      </c>
      <c r="K33" s="30">
        <f t="shared" si="9"/>
        <v>49.801000000000002</v>
      </c>
      <c r="L33" s="40" t="s">
        <v>369</v>
      </c>
      <c r="M33" s="40"/>
      <c r="N33" s="40"/>
      <c r="O33" s="2"/>
      <c r="P33" s="2"/>
      <c r="Q33" s="2"/>
    </row>
    <row r="34" spans="1:17" ht="18" customHeight="1" x14ac:dyDescent="0.25">
      <c r="A34" s="27">
        <v>30</v>
      </c>
      <c r="B34" s="4" t="s">
        <v>93</v>
      </c>
      <c r="C34" s="5">
        <v>74.499049999999997</v>
      </c>
      <c r="D34" s="30">
        <f t="shared" si="5"/>
        <v>37.249524999999998</v>
      </c>
      <c r="E34" s="5">
        <v>62.43</v>
      </c>
      <c r="F34" s="30">
        <f t="shared" si="6"/>
        <v>6.2430000000000003</v>
      </c>
      <c r="G34" s="5">
        <v>30</v>
      </c>
      <c r="H34" s="30">
        <f t="shared" si="7"/>
        <v>6</v>
      </c>
      <c r="I34" s="30"/>
      <c r="J34" s="30">
        <f t="shared" si="8"/>
        <v>0</v>
      </c>
      <c r="K34" s="30">
        <f t="shared" si="9"/>
        <v>49.492525000000001</v>
      </c>
      <c r="L34" s="40" t="s">
        <v>369</v>
      </c>
      <c r="M34" s="40"/>
      <c r="N34" s="40"/>
      <c r="O34" s="2"/>
      <c r="P34" s="2"/>
      <c r="Q34" s="2"/>
    </row>
    <row r="35" spans="1:17" ht="18" customHeight="1" x14ac:dyDescent="0.25">
      <c r="A35" s="27">
        <v>31</v>
      </c>
      <c r="B35" s="4" t="s">
        <v>94</v>
      </c>
      <c r="C35" s="5">
        <v>73.762060000000005</v>
      </c>
      <c r="D35" s="30">
        <f t="shared" si="5"/>
        <v>36.881030000000003</v>
      </c>
      <c r="E35" s="5">
        <v>59.4</v>
      </c>
      <c r="F35" s="30">
        <f t="shared" si="6"/>
        <v>5.94</v>
      </c>
      <c r="G35" s="5">
        <v>32.5</v>
      </c>
      <c r="H35" s="30">
        <f t="shared" si="7"/>
        <v>6.5</v>
      </c>
      <c r="I35" s="30"/>
      <c r="J35" s="30">
        <f t="shared" si="8"/>
        <v>0</v>
      </c>
      <c r="K35" s="30">
        <f t="shared" si="9"/>
        <v>49.32103</v>
      </c>
      <c r="L35" s="40" t="s">
        <v>369</v>
      </c>
      <c r="M35" s="40"/>
      <c r="N35" s="40"/>
      <c r="O35" s="2"/>
      <c r="P35" s="2"/>
      <c r="Q35" s="2"/>
    </row>
    <row r="36" spans="1:17" ht="18" customHeight="1" x14ac:dyDescent="0.25">
      <c r="A36" s="27">
        <v>32</v>
      </c>
      <c r="B36" s="4" t="s">
        <v>95</v>
      </c>
      <c r="C36" s="5">
        <v>74.994649999999993</v>
      </c>
      <c r="D36" s="30">
        <f t="shared" si="5"/>
        <v>37.497324999999996</v>
      </c>
      <c r="E36" s="5">
        <v>62.9</v>
      </c>
      <c r="F36" s="30">
        <f t="shared" si="6"/>
        <v>6.29</v>
      </c>
      <c r="G36" s="5">
        <v>27.5</v>
      </c>
      <c r="H36" s="30">
        <f t="shared" si="7"/>
        <v>5.5</v>
      </c>
      <c r="I36" s="30"/>
      <c r="J36" s="30">
        <f t="shared" si="8"/>
        <v>0</v>
      </c>
      <c r="K36" s="30">
        <f t="shared" si="9"/>
        <v>49.287324999999996</v>
      </c>
      <c r="L36" s="40" t="s">
        <v>369</v>
      </c>
      <c r="M36" s="40"/>
      <c r="N36" s="40"/>
      <c r="O36" s="2"/>
      <c r="P36" s="2"/>
      <c r="Q36" s="2"/>
    </row>
    <row r="37" spans="1:17" ht="18" customHeight="1" x14ac:dyDescent="0.25">
      <c r="A37" s="27">
        <v>33</v>
      </c>
      <c r="B37" s="4" t="s">
        <v>96</v>
      </c>
      <c r="C37" s="5">
        <v>71.3</v>
      </c>
      <c r="D37" s="30">
        <f t="shared" si="5"/>
        <v>35.65</v>
      </c>
      <c r="E37" s="5">
        <v>69.900000000000006</v>
      </c>
      <c r="F37" s="30">
        <f t="shared" si="6"/>
        <v>6.9900000000000011</v>
      </c>
      <c r="G37" s="5">
        <v>32.5</v>
      </c>
      <c r="H37" s="30">
        <f t="shared" si="7"/>
        <v>6.5</v>
      </c>
      <c r="I37" s="30"/>
      <c r="J37" s="30">
        <f t="shared" si="8"/>
        <v>0</v>
      </c>
      <c r="K37" s="30">
        <f t="shared" si="9"/>
        <v>49.14</v>
      </c>
      <c r="L37" s="40" t="s">
        <v>369</v>
      </c>
      <c r="M37" s="40"/>
      <c r="N37" s="40"/>
      <c r="O37" s="2"/>
      <c r="P37" s="2"/>
      <c r="Q37" s="2"/>
    </row>
    <row r="38" spans="1:17" ht="18" customHeight="1" x14ac:dyDescent="0.25">
      <c r="A38" s="27">
        <v>34</v>
      </c>
      <c r="B38" s="4" t="s">
        <v>97</v>
      </c>
      <c r="C38" s="5">
        <v>73.455060000000003</v>
      </c>
      <c r="D38" s="30">
        <f t="shared" si="5"/>
        <v>36.727530000000002</v>
      </c>
      <c r="E38" s="5">
        <v>88.2</v>
      </c>
      <c r="F38" s="30">
        <f t="shared" si="6"/>
        <v>8.82</v>
      </c>
      <c r="G38" s="5">
        <v>17.5</v>
      </c>
      <c r="H38" s="30">
        <f t="shared" si="7"/>
        <v>3.5</v>
      </c>
      <c r="I38" s="30"/>
      <c r="J38" s="30">
        <f t="shared" si="8"/>
        <v>0</v>
      </c>
      <c r="K38" s="30">
        <f t="shared" si="9"/>
        <v>49.047530000000002</v>
      </c>
      <c r="L38" s="40" t="s">
        <v>369</v>
      </c>
      <c r="M38" s="40"/>
      <c r="N38" s="40"/>
      <c r="O38" s="2"/>
      <c r="P38" s="2"/>
      <c r="Q38" s="2"/>
    </row>
    <row r="39" spans="1:17" ht="18" customHeight="1" x14ac:dyDescent="0.25">
      <c r="A39" s="27">
        <v>35</v>
      </c>
      <c r="B39" s="4" t="s">
        <v>98</v>
      </c>
      <c r="C39" s="5">
        <v>69.400000000000006</v>
      </c>
      <c r="D39" s="30">
        <f t="shared" si="5"/>
        <v>34.700000000000003</v>
      </c>
      <c r="E39" s="5">
        <v>62.2</v>
      </c>
      <c r="F39" s="30">
        <f t="shared" si="6"/>
        <v>6.2200000000000006</v>
      </c>
      <c r="G39" s="5">
        <v>40</v>
      </c>
      <c r="H39" s="30">
        <f t="shared" si="7"/>
        <v>8</v>
      </c>
      <c r="I39" s="30"/>
      <c r="J39" s="30">
        <f t="shared" si="8"/>
        <v>0</v>
      </c>
      <c r="K39" s="30">
        <f t="shared" si="9"/>
        <v>48.92</v>
      </c>
      <c r="L39" s="40" t="s">
        <v>369</v>
      </c>
      <c r="M39" s="40"/>
      <c r="N39" s="40"/>
      <c r="O39" s="2"/>
      <c r="P39" s="2"/>
      <c r="Q39" s="2"/>
    </row>
    <row r="40" spans="1:17" ht="18" customHeight="1" x14ac:dyDescent="0.25">
      <c r="A40" s="27">
        <v>36</v>
      </c>
      <c r="B40" s="4" t="s">
        <v>99</v>
      </c>
      <c r="C40" s="5">
        <v>76.48</v>
      </c>
      <c r="D40" s="30">
        <f t="shared" si="5"/>
        <v>38.24</v>
      </c>
      <c r="E40" s="5">
        <v>58.7</v>
      </c>
      <c r="F40" s="30">
        <f t="shared" si="6"/>
        <v>5.870000000000001</v>
      </c>
      <c r="G40" s="5">
        <v>22.5</v>
      </c>
      <c r="H40" s="30">
        <f t="shared" si="7"/>
        <v>4.5</v>
      </c>
      <c r="I40" s="30"/>
      <c r="J40" s="30">
        <f t="shared" si="8"/>
        <v>0</v>
      </c>
      <c r="K40" s="30">
        <f t="shared" si="9"/>
        <v>48.61</v>
      </c>
      <c r="L40" s="40" t="s">
        <v>369</v>
      </c>
      <c r="M40" s="40"/>
      <c r="N40" s="40"/>
      <c r="O40" s="2"/>
      <c r="P40" s="2"/>
      <c r="Q40" s="2"/>
    </row>
    <row r="41" spans="1:17" ht="18" customHeight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8" customHeight="1" x14ac:dyDescent="0.25">
      <c r="A42" s="3"/>
      <c r="B42" s="28" t="s">
        <v>374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 x14ac:dyDescent="0.25">
      <c r="A43" s="3"/>
      <c r="B43" s="28" t="s">
        <v>375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7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mergeCells count="45">
    <mergeCell ref="L10:N10"/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5:N5"/>
    <mergeCell ref="L6:N6"/>
    <mergeCell ref="L7:N7"/>
    <mergeCell ref="L8:N8"/>
    <mergeCell ref="L9:N9"/>
    <mergeCell ref="L22:N22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33:N33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0:N40"/>
    <mergeCell ref="L34:N34"/>
    <mergeCell ref="L35:N35"/>
    <mergeCell ref="L36:N36"/>
    <mergeCell ref="L37:N37"/>
    <mergeCell ref="L38:N38"/>
    <mergeCell ref="L39:N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Q6" sqref="Q6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398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100</v>
      </c>
      <c r="C5" s="5">
        <v>76.66</v>
      </c>
      <c r="D5" s="30">
        <f>(C5*0.5)</f>
        <v>38.33</v>
      </c>
      <c r="E5" s="5">
        <v>78.53</v>
      </c>
      <c r="F5" s="30">
        <f>(E5*0.1)</f>
        <v>7.8530000000000006</v>
      </c>
      <c r="G5" s="5">
        <v>66.25</v>
      </c>
      <c r="H5" s="30">
        <f>(G5*0.2)</f>
        <v>13.25</v>
      </c>
      <c r="I5" s="30"/>
      <c r="J5" s="30">
        <f>(I5*0.2)</f>
        <v>0</v>
      </c>
      <c r="K5" s="30">
        <f t="shared" ref="K5:K24" si="0">(D5+F5+H5+J5)</f>
        <v>59.433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101</v>
      </c>
      <c r="C6" s="5">
        <v>62.53</v>
      </c>
      <c r="D6" s="30">
        <f t="shared" ref="D6:D24" si="1">(C6*0.5)</f>
        <v>31.265000000000001</v>
      </c>
      <c r="E6" s="5">
        <v>68.5</v>
      </c>
      <c r="F6" s="30">
        <f t="shared" ref="F6:F24" si="2">(E6*0.1)</f>
        <v>6.8500000000000005</v>
      </c>
      <c r="G6" s="5">
        <v>97.5</v>
      </c>
      <c r="H6" s="30">
        <f t="shared" ref="H6:H24" si="3">(G6*0.2)</f>
        <v>19.5</v>
      </c>
      <c r="I6" s="30"/>
      <c r="J6" s="30">
        <f t="shared" ref="J6:J24" si="4">(I6*0.2)</f>
        <v>0</v>
      </c>
      <c r="K6" s="30">
        <f t="shared" si="0"/>
        <v>57.615000000000002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102</v>
      </c>
      <c r="C7" s="5">
        <v>70.349999999999994</v>
      </c>
      <c r="D7" s="30">
        <f t="shared" si="1"/>
        <v>35.174999999999997</v>
      </c>
      <c r="E7" s="5">
        <v>88.1</v>
      </c>
      <c r="F7" s="30">
        <f t="shared" si="2"/>
        <v>8.81</v>
      </c>
      <c r="G7" s="5">
        <v>62.5</v>
      </c>
      <c r="H7" s="30">
        <f t="shared" si="3"/>
        <v>12.5</v>
      </c>
      <c r="I7" s="30"/>
      <c r="J7" s="30">
        <f t="shared" si="4"/>
        <v>0</v>
      </c>
      <c r="K7" s="30">
        <f t="shared" si="0"/>
        <v>56.484999999999999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103</v>
      </c>
      <c r="C8" s="5">
        <v>80.58</v>
      </c>
      <c r="D8" s="30">
        <f t="shared" si="1"/>
        <v>40.29</v>
      </c>
      <c r="E8" s="5">
        <v>75.73</v>
      </c>
      <c r="F8" s="30">
        <f t="shared" si="2"/>
        <v>7.5730000000000004</v>
      </c>
      <c r="G8" s="5">
        <v>30</v>
      </c>
      <c r="H8" s="30">
        <f t="shared" si="3"/>
        <v>6</v>
      </c>
      <c r="I8" s="30"/>
      <c r="J8" s="30">
        <f t="shared" si="4"/>
        <v>0</v>
      </c>
      <c r="K8" s="30">
        <f t="shared" si="0"/>
        <v>53.863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104</v>
      </c>
      <c r="C9" s="5">
        <v>76.819999999999993</v>
      </c>
      <c r="D9" s="30">
        <f t="shared" si="1"/>
        <v>38.409999999999997</v>
      </c>
      <c r="E9" s="5">
        <v>67.33</v>
      </c>
      <c r="F9" s="30">
        <f t="shared" si="2"/>
        <v>6.7330000000000005</v>
      </c>
      <c r="G9" s="5">
        <v>42.5</v>
      </c>
      <c r="H9" s="30">
        <f t="shared" si="3"/>
        <v>8.5</v>
      </c>
      <c r="I9" s="30"/>
      <c r="J9" s="30">
        <f t="shared" si="4"/>
        <v>0</v>
      </c>
      <c r="K9" s="30">
        <f t="shared" si="0"/>
        <v>53.643000000000001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105</v>
      </c>
      <c r="C10" s="5">
        <v>77.849999999999994</v>
      </c>
      <c r="D10" s="30">
        <f t="shared" si="1"/>
        <v>38.924999999999997</v>
      </c>
      <c r="E10" s="5">
        <v>81.8</v>
      </c>
      <c r="F10" s="30">
        <f t="shared" si="2"/>
        <v>8.18</v>
      </c>
      <c r="G10" s="5">
        <v>26.25</v>
      </c>
      <c r="H10" s="30">
        <f t="shared" si="3"/>
        <v>5.25</v>
      </c>
      <c r="I10" s="30"/>
      <c r="J10" s="30">
        <f t="shared" si="4"/>
        <v>0</v>
      </c>
      <c r="K10" s="30">
        <f t="shared" si="0"/>
        <v>52.354999999999997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106</v>
      </c>
      <c r="C11" s="5">
        <v>68.471999999999994</v>
      </c>
      <c r="D11" s="30">
        <f t="shared" si="1"/>
        <v>34.235999999999997</v>
      </c>
      <c r="E11" s="5">
        <v>71.06</v>
      </c>
      <c r="F11" s="30">
        <f t="shared" si="2"/>
        <v>7.1060000000000008</v>
      </c>
      <c r="G11" s="5">
        <v>55</v>
      </c>
      <c r="H11" s="30">
        <f t="shared" si="3"/>
        <v>11</v>
      </c>
      <c r="I11" s="30"/>
      <c r="J11" s="30">
        <f t="shared" si="4"/>
        <v>0</v>
      </c>
      <c r="K11" s="30">
        <f t="shared" si="0"/>
        <v>52.341999999999999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107</v>
      </c>
      <c r="C12" s="5">
        <v>69.17</v>
      </c>
      <c r="D12" s="30">
        <f t="shared" si="1"/>
        <v>34.585000000000001</v>
      </c>
      <c r="E12" s="5">
        <v>65.459999999999994</v>
      </c>
      <c r="F12" s="30">
        <f t="shared" si="2"/>
        <v>6.5459999999999994</v>
      </c>
      <c r="G12" s="5">
        <v>48.75</v>
      </c>
      <c r="H12" s="30">
        <f t="shared" si="3"/>
        <v>9.75</v>
      </c>
      <c r="I12" s="30"/>
      <c r="J12" s="30">
        <f t="shared" si="4"/>
        <v>0</v>
      </c>
      <c r="K12" s="30">
        <f t="shared" si="0"/>
        <v>50.881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108</v>
      </c>
      <c r="C13" s="5">
        <v>72.319999999999993</v>
      </c>
      <c r="D13" s="30">
        <f t="shared" si="1"/>
        <v>36.159999999999997</v>
      </c>
      <c r="E13" s="5">
        <v>69.66</v>
      </c>
      <c r="F13" s="30">
        <f t="shared" si="2"/>
        <v>6.9660000000000002</v>
      </c>
      <c r="G13" s="5">
        <v>36.200000000000003</v>
      </c>
      <c r="H13" s="30">
        <f t="shared" si="3"/>
        <v>7.2400000000000011</v>
      </c>
      <c r="I13" s="30"/>
      <c r="J13" s="30">
        <f t="shared" si="4"/>
        <v>0</v>
      </c>
      <c r="K13" s="30">
        <f t="shared" si="0"/>
        <v>50.366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109</v>
      </c>
      <c r="C14" s="5">
        <v>56.969250000000002</v>
      </c>
      <c r="D14" s="30">
        <f t="shared" si="1"/>
        <v>28.484625000000001</v>
      </c>
      <c r="E14" s="5">
        <v>75.260000000000005</v>
      </c>
      <c r="F14" s="30">
        <f t="shared" si="2"/>
        <v>7.5260000000000007</v>
      </c>
      <c r="G14" s="5">
        <v>68.75</v>
      </c>
      <c r="H14" s="30">
        <f t="shared" si="3"/>
        <v>13.75</v>
      </c>
      <c r="I14" s="30"/>
      <c r="J14" s="30">
        <f t="shared" si="4"/>
        <v>0</v>
      </c>
      <c r="K14" s="30">
        <f t="shared" si="0"/>
        <v>49.760625000000005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110</v>
      </c>
      <c r="C15" s="5">
        <v>67.959999999999994</v>
      </c>
      <c r="D15" s="30">
        <f t="shared" si="1"/>
        <v>33.979999999999997</v>
      </c>
      <c r="E15" s="5">
        <v>81.599999999999994</v>
      </c>
      <c r="F15" s="30">
        <f t="shared" si="2"/>
        <v>8.16</v>
      </c>
      <c r="G15" s="5">
        <v>36.25</v>
      </c>
      <c r="H15" s="30">
        <f t="shared" si="3"/>
        <v>7.25</v>
      </c>
      <c r="I15" s="30"/>
      <c r="J15" s="30">
        <f t="shared" si="4"/>
        <v>0</v>
      </c>
      <c r="K15" s="30">
        <f t="shared" si="0"/>
        <v>49.39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111</v>
      </c>
      <c r="C16" s="5">
        <v>73.534909999999996</v>
      </c>
      <c r="D16" s="30">
        <f t="shared" si="1"/>
        <v>36.767454999999998</v>
      </c>
      <c r="E16" s="5">
        <v>72.459999999999994</v>
      </c>
      <c r="F16" s="30">
        <f t="shared" si="2"/>
        <v>7.2459999999999996</v>
      </c>
      <c r="G16" s="5">
        <v>26.25</v>
      </c>
      <c r="H16" s="30">
        <f t="shared" si="3"/>
        <v>5.25</v>
      </c>
      <c r="I16" s="30"/>
      <c r="J16" s="30">
        <f t="shared" si="4"/>
        <v>0</v>
      </c>
      <c r="K16" s="30">
        <f t="shared" si="0"/>
        <v>49.263455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112</v>
      </c>
      <c r="C17" s="5">
        <v>64.265540000000001</v>
      </c>
      <c r="D17" s="30">
        <f t="shared" si="1"/>
        <v>32.132770000000001</v>
      </c>
      <c r="E17" s="5">
        <v>76.2</v>
      </c>
      <c r="F17" s="30">
        <f t="shared" si="2"/>
        <v>7.620000000000001</v>
      </c>
      <c r="G17" s="5">
        <v>46.25</v>
      </c>
      <c r="H17" s="30">
        <f t="shared" si="3"/>
        <v>9.25</v>
      </c>
      <c r="I17" s="30"/>
      <c r="J17" s="30">
        <f t="shared" si="4"/>
        <v>0</v>
      </c>
      <c r="K17" s="30">
        <f t="shared" si="0"/>
        <v>49.002769999999998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113</v>
      </c>
      <c r="C18" s="5">
        <v>73.95</v>
      </c>
      <c r="D18" s="30">
        <f t="shared" si="1"/>
        <v>36.975000000000001</v>
      </c>
      <c r="E18" s="5">
        <v>76.2</v>
      </c>
      <c r="F18" s="30">
        <f t="shared" si="2"/>
        <v>7.620000000000001</v>
      </c>
      <c r="G18" s="5">
        <v>20</v>
      </c>
      <c r="H18" s="30">
        <f t="shared" si="3"/>
        <v>4</v>
      </c>
      <c r="I18" s="30"/>
      <c r="J18" s="30">
        <f t="shared" si="4"/>
        <v>0</v>
      </c>
      <c r="K18" s="30">
        <f t="shared" si="0"/>
        <v>48.594999999999999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4" t="s">
        <v>114</v>
      </c>
      <c r="C19" s="5">
        <v>72.7</v>
      </c>
      <c r="D19" s="30">
        <f t="shared" si="1"/>
        <v>36.35</v>
      </c>
      <c r="E19" s="5">
        <v>66.86</v>
      </c>
      <c r="F19" s="30">
        <f t="shared" si="2"/>
        <v>6.6859999999999999</v>
      </c>
      <c r="G19" s="5">
        <v>27.5</v>
      </c>
      <c r="H19" s="30">
        <f t="shared" si="3"/>
        <v>5.5</v>
      </c>
      <c r="I19" s="30"/>
      <c r="J19" s="30">
        <f t="shared" si="4"/>
        <v>0</v>
      </c>
      <c r="K19" s="30">
        <f t="shared" si="0"/>
        <v>48.536000000000001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4" t="s">
        <v>115</v>
      </c>
      <c r="C20" s="5">
        <v>69.985939999999999</v>
      </c>
      <c r="D20" s="30">
        <f t="shared" si="1"/>
        <v>34.99297</v>
      </c>
      <c r="E20" s="5">
        <v>78.599999999999994</v>
      </c>
      <c r="F20" s="30">
        <f t="shared" si="2"/>
        <v>7.8599999999999994</v>
      </c>
      <c r="G20" s="5">
        <v>27.5</v>
      </c>
      <c r="H20" s="30">
        <f t="shared" si="3"/>
        <v>5.5</v>
      </c>
      <c r="I20" s="30"/>
      <c r="J20" s="30">
        <f t="shared" si="4"/>
        <v>0</v>
      </c>
      <c r="K20" s="30">
        <f t="shared" si="0"/>
        <v>48.352969999999999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4" t="s">
        <v>116</v>
      </c>
      <c r="C21" s="5">
        <v>71.569999999999993</v>
      </c>
      <c r="D21" s="30">
        <f t="shared" si="1"/>
        <v>35.784999999999997</v>
      </c>
      <c r="E21" s="5">
        <v>67.33</v>
      </c>
      <c r="F21" s="30">
        <f t="shared" si="2"/>
        <v>6.7330000000000005</v>
      </c>
      <c r="G21" s="5">
        <v>26.25</v>
      </c>
      <c r="H21" s="30">
        <f t="shared" si="3"/>
        <v>5.25</v>
      </c>
      <c r="I21" s="30"/>
      <c r="J21" s="30">
        <f t="shared" si="4"/>
        <v>0</v>
      </c>
      <c r="K21" s="30">
        <f t="shared" si="0"/>
        <v>47.768000000000001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4" t="s">
        <v>117</v>
      </c>
      <c r="C22" s="5">
        <v>73.311989999999994</v>
      </c>
      <c r="D22" s="30">
        <f t="shared" si="1"/>
        <v>36.655994999999997</v>
      </c>
      <c r="E22" s="5">
        <v>77.400000000000006</v>
      </c>
      <c r="F22" s="30">
        <f t="shared" si="2"/>
        <v>7.7400000000000011</v>
      </c>
      <c r="G22" s="5">
        <v>15</v>
      </c>
      <c r="H22" s="30">
        <f t="shared" si="3"/>
        <v>3</v>
      </c>
      <c r="I22" s="30"/>
      <c r="J22" s="30">
        <f t="shared" si="4"/>
        <v>0</v>
      </c>
      <c r="K22" s="30">
        <f t="shared" si="0"/>
        <v>47.395994999999999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27">
        <v>19</v>
      </c>
      <c r="B23" s="4" t="s">
        <v>118</v>
      </c>
      <c r="C23" s="5">
        <v>70.597030000000004</v>
      </c>
      <c r="D23" s="30">
        <f t="shared" si="1"/>
        <v>35.298515000000002</v>
      </c>
      <c r="E23" s="5">
        <v>72.400000000000006</v>
      </c>
      <c r="F23" s="30">
        <f t="shared" si="2"/>
        <v>7.2400000000000011</v>
      </c>
      <c r="G23" s="5">
        <v>23.75</v>
      </c>
      <c r="H23" s="30">
        <f t="shared" si="3"/>
        <v>4.75</v>
      </c>
      <c r="I23" s="30"/>
      <c r="J23" s="30">
        <f t="shared" si="4"/>
        <v>0</v>
      </c>
      <c r="K23" s="30">
        <f t="shared" si="0"/>
        <v>47.288515000000004</v>
      </c>
      <c r="L23" s="40" t="s">
        <v>369</v>
      </c>
      <c r="M23" s="40"/>
      <c r="N23" s="40"/>
      <c r="O23" s="2"/>
      <c r="P23" s="2"/>
      <c r="Q23" s="2"/>
    </row>
    <row r="24" spans="1:17" ht="18" customHeight="1" x14ac:dyDescent="0.25">
      <c r="A24" s="27">
        <v>20</v>
      </c>
      <c r="B24" s="4" t="s">
        <v>119</v>
      </c>
      <c r="C24" s="5">
        <v>70.922340000000005</v>
      </c>
      <c r="D24" s="30">
        <f t="shared" si="1"/>
        <v>35.461170000000003</v>
      </c>
      <c r="E24" s="5">
        <v>78</v>
      </c>
      <c r="F24" s="30">
        <f t="shared" si="2"/>
        <v>7.8000000000000007</v>
      </c>
      <c r="G24" s="5">
        <v>18.75</v>
      </c>
      <c r="H24" s="30">
        <f t="shared" si="3"/>
        <v>3.75</v>
      </c>
      <c r="I24" s="30"/>
      <c r="J24" s="30">
        <f t="shared" si="4"/>
        <v>0</v>
      </c>
      <c r="K24" s="30">
        <f t="shared" si="0"/>
        <v>47.011170000000007</v>
      </c>
      <c r="L24" s="40" t="s">
        <v>369</v>
      </c>
      <c r="M24" s="40"/>
      <c r="N24" s="40"/>
      <c r="O24" s="2"/>
      <c r="P24" s="2"/>
      <c r="Q24" s="2"/>
    </row>
    <row r="25" spans="1:17" ht="18" customHeight="1" x14ac:dyDescent="0.25">
      <c r="A25" s="27">
        <v>21</v>
      </c>
      <c r="B25" s="4" t="s">
        <v>120</v>
      </c>
      <c r="C25" s="5">
        <v>74.606369999999998</v>
      </c>
      <c r="D25" s="30">
        <f t="shared" ref="D25:D37" si="5">(C25*0.5)</f>
        <v>37.303184999999999</v>
      </c>
      <c r="E25" s="5">
        <v>70.599999999999994</v>
      </c>
      <c r="F25" s="30">
        <f t="shared" ref="F25:F37" si="6">(E25*0.1)</f>
        <v>7.06</v>
      </c>
      <c r="G25" s="5">
        <v>11.25</v>
      </c>
      <c r="H25" s="30">
        <f t="shared" ref="H25:H37" si="7">(G25*0.2)</f>
        <v>2.25</v>
      </c>
      <c r="I25" s="30"/>
      <c r="J25" s="30">
        <f t="shared" ref="J25:J37" si="8">(I25*0.2)</f>
        <v>0</v>
      </c>
      <c r="K25" s="30">
        <f t="shared" ref="K25:K37" si="9">(D25+F25+H25+J25)</f>
        <v>46.613185000000001</v>
      </c>
      <c r="L25" s="40" t="s">
        <v>369</v>
      </c>
      <c r="M25" s="40"/>
      <c r="N25" s="40"/>
      <c r="O25" s="2"/>
      <c r="P25" s="2"/>
      <c r="Q25" s="2"/>
    </row>
    <row r="26" spans="1:17" ht="17.25" customHeight="1" x14ac:dyDescent="0.25">
      <c r="A26" s="27">
        <v>22</v>
      </c>
      <c r="B26" s="4" t="s">
        <v>121</v>
      </c>
      <c r="C26" s="5">
        <v>74.2</v>
      </c>
      <c r="D26" s="30">
        <f t="shared" si="5"/>
        <v>37.1</v>
      </c>
      <c r="E26" s="5">
        <v>64.53</v>
      </c>
      <c r="F26" s="30">
        <f t="shared" si="6"/>
        <v>6.4530000000000003</v>
      </c>
      <c r="G26" s="5">
        <v>13.75</v>
      </c>
      <c r="H26" s="30">
        <f t="shared" si="7"/>
        <v>2.75</v>
      </c>
      <c r="I26" s="30"/>
      <c r="J26" s="30">
        <f t="shared" si="8"/>
        <v>0</v>
      </c>
      <c r="K26" s="30">
        <f t="shared" si="9"/>
        <v>46.303000000000004</v>
      </c>
      <c r="L26" s="40" t="s">
        <v>369</v>
      </c>
      <c r="M26" s="40"/>
      <c r="N26" s="40"/>
      <c r="O26" s="2"/>
      <c r="P26" s="2"/>
      <c r="Q26" s="2"/>
    </row>
    <row r="27" spans="1:17" ht="18" customHeight="1" x14ac:dyDescent="0.25">
      <c r="A27" s="27">
        <v>23</v>
      </c>
      <c r="B27" s="4" t="s">
        <v>122</v>
      </c>
      <c r="C27" s="5">
        <v>67.52</v>
      </c>
      <c r="D27" s="30">
        <f t="shared" si="5"/>
        <v>33.76</v>
      </c>
      <c r="E27" s="5">
        <v>74.599999999999994</v>
      </c>
      <c r="F27" s="30">
        <f t="shared" si="6"/>
        <v>7.46</v>
      </c>
      <c r="G27" s="5">
        <v>21.25</v>
      </c>
      <c r="H27" s="30">
        <f t="shared" si="7"/>
        <v>4.25</v>
      </c>
      <c r="I27" s="30"/>
      <c r="J27" s="30">
        <f t="shared" si="8"/>
        <v>0</v>
      </c>
      <c r="K27" s="30">
        <f t="shared" si="9"/>
        <v>45.47</v>
      </c>
      <c r="L27" s="40" t="s">
        <v>369</v>
      </c>
      <c r="M27" s="40"/>
      <c r="N27" s="40"/>
      <c r="O27" s="2"/>
      <c r="P27" s="2"/>
      <c r="Q27" s="2"/>
    </row>
    <row r="28" spans="1:17" ht="18" customHeight="1" x14ac:dyDescent="0.25">
      <c r="A28" s="27">
        <v>24</v>
      </c>
      <c r="B28" s="4" t="s">
        <v>386</v>
      </c>
      <c r="C28" s="5">
        <v>75.40043</v>
      </c>
      <c r="D28" s="30">
        <f t="shared" si="5"/>
        <v>37.700215</v>
      </c>
      <c r="E28" s="5">
        <v>76.400000000000006</v>
      </c>
      <c r="F28" s="30">
        <f t="shared" si="6"/>
        <v>7.6400000000000006</v>
      </c>
      <c r="G28" s="5">
        <v>0</v>
      </c>
      <c r="H28" s="30">
        <f t="shared" si="7"/>
        <v>0</v>
      </c>
      <c r="I28" s="30"/>
      <c r="J28" s="30">
        <f t="shared" si="8"/>
        <v>0</v>
      </c>
      <c r="K28" s="30">
        <f t="shared" si="9"/>
        <v>45.340215000000001</v>
      </c>
      <c r="L28" s="40" t="s">
        <v>369</v>
      </c>
      <c r="M28" s="40"/>
      <c r="N28" s="40"/>
      <c r="O28" s="2"/>
      <c r="P28" s="2"/>
      <c r="Q28" s="2"/>
    </row>
    <row r="29" spans="1:17" ht="18" customHeight="1" x14ac:dyDescent="0.25">
      <c r="A29" s="27">
        <v>25</v>
      </c>
      <c r="B29" s="4" t="s">
        <v>387</v>
      </c>
      <c r="C29" s="5">
        <v>63.852820000000001</v>
      </c>
      <c r="D29" s="30">
        <f t="shared" si="5"/>
        <v>31.926410000000001</v>
      </c>
      <c r="E29" s="5">
        <v>73.2</v>
      </c>
      <c r="F29" s="30">
        <f t="shared" si="6"/>
        <v>7.32</v>
      </c>
      <c r="G29" s="5">
        <v>28.75</v>
      </c>
      <c r="H29" s="30">
        <f t="shared" si="7"/>
        <v>5.75</v>
      </c>
      <c r="I29" s="30"/>
      <c r="J29" s="30">
        <f t="shared" si="8"/>
        <v>0</v>
      </c>
      <c r="K29" s="30">
        <f t="shared" si="9"/>
        <v>44.996409999999997</v>
      </c>
      <c r="L29" s="40" t="s">
        <v>369</v>
      </c>
      <c r="M29" s="40"/>
      <c r="N29" s="40"/>
      <c r="O29" s="2"/>
      <c r="P29" s="2"/>
      <c r="Q29" s="2"/>
    </row>
    <row r="30" spans="1:17" ht="18" customHeight="1" x14ac:dyDescent="0.25">
      <c r="A30" s="27">
        <v>26</v>
      </c>
      <c r="B30" s="4" t="s">
        <v>388</v>
      </c>
      <c r="C30" s="5">
        <v>67.325620000000001</v>
      </c>
      <c r="D30" s="30">
        <f t="shared" si="5"/>
        <v>33.66281</v>
      </c>
      <c r="E30" s="5">
        <v>68.03</v>
      </c>
      <c r="F30" s="30">
        <f t="shared" si="6"/>
        <v>6.8030000000000008</v>
      </c>
      <c r="G30" s="5">
        <v>22.5</v>
      </c>
      <c r="H30" s="30">
        <f t="shared" si="7"/>
        <v>4.5</v>
      </c>
      <c r="I30" s="30"/>
      <c r="J30" s="30">
        <f t="shared" si="8"/>
        <v>0</v>
      </c>
      <c r="K30" s="30">
        <f t="shared" si="9"/>
        <v>44.965810000000005</v>
      </c>
      <c r="L30" s="40" t="s">
        <v>369</v>
      </c>
      <c r="M30" s="40"/>
      <c r="N30" s="40"/>
      <c r="O30" s="2"/>
      <c r="P30" s="2"/>
      <c r="Q30" s="2"/>
    </row>
    <row r="31" spans="1:17" ht="18" customHeight="1" x14ac:dyDescent="0.25">
      <c r="A31" s="27">
        <v>27</v>
      </c>
      <c r="B31" s="4" t="s">
        <v>389</v>
      </c>
      <c r="C31" s="5">
        <v>66.44</v>
      </c>
      <c r="D31" s="30">
        <f t="shared" si="5"/>
        <v>33.22</v>
      </c>
      <c r="E31" s="5">
        <v>72.2</v>
      </c>
      <c r="F31" s="30">
        <f t="shared" si="6"/>
        <v>7.2200000000000006</v>
      </c>
      <c r="G31" s="5">
        <v>22.5</v>
      </c>
      <c r="H31" s="30">
        <f t="shared" si="7"/>
        <v>4.5</v>
      </c>
      <c r="I31" s="30"/>
      <c r="J31" s="30">
        <f t="shared" si="8"/>
        <v>0</v>
      </c>
      <c r="K31" s="30">
        <f t="shared" si="9"/>
        <v>44.94</v>
      </c>
      <c r="L31" s="40" t="s">
        <v>369</v>
      </c>
      <c r="M31" s="40"/>
      <c r="N31" s="40"/>
      <c r="O31" s="2"/>
      <c r="P31" s="2"/>
      <c r="Q31" s="2"/>
    </row>
    <row r="32" spans="1:17" ht="18" customHeight="1" x14ac:dyDescent="0.25">
      <c r="A32" s="27">
        <v>28</v>
      </c>
      <c r="B32" s="4" t="s">
        <v>390</v>
      </c>
      <c r="C32" s="5">
        <v>63.732109999999999</v>
      </c>
      <c r="D32" s="30">
        <f t="shared" si="5"/>
        <v>31.866054999999999</v>
      </c>
      <c r="E32" s="5">
        <v>59.16</v>
      </c>
      <c r="F32" s="30">
        <f t="shared" si="6"/>
        <v>5.9160000000000004</v>
      </c>
      <c r="G32" s="5">
        <v>33.75</v>
      </c>
      <c r="H32" s="30">
        <f t="shared" si="7"/>
        <v>6.75</v>
      </c>
      <c r="I32" s="30"/>
      <c r="J32" s="30">
        <f t="shared" si="8"/>
        <v>0</v>
      </c>
      <c r="K32" s="30">
        <f t="shared" si="9"/>
        <v>44.532055</v>
      </c>
      <c r="L32" s="40" t="s">
        <v>369</v>
      </c>
      <c r="M32" s="40"/>
      <c r="N32" s="40"/>
      <c r="O32" s="2"/>
      <c r="P32" s="2"/>
      <c r="Q32" s="2"/>
    </row>
    <row r="33" spans="1:17" ht="18" customHeight="1" x14ac:dyDescent="0.25">
      <c r="A33" s="27">
        <v>29</v>
      </c>
      <c r="B33" s="4" t="s">
        <v>391</v>
      </c>
      <c r="C33" s="5">
        <v>62.53</v>
      </c>
      <c r="D33" s="30">
        <f t="shared" si="5"/>
        <v>31.265000000000001</v>
      </c>
      <c r="E33" s="5">
        <v>71</v>
      </c>
      <c r="F33" s="30">
        <f t="shared" si="6"/>
        <v>7.1000000000000005</v>
      </c>
      <c r="G33" s="5">
        <v>25</v>
      </c>
      <c r="H33" s="30">
        <f t="shared" si="7"/>
        <v>5</v>
      </c>
      <c r="I33" s="30"/>
      <c r="J33" s="30">
        <f t="shared" si="8"/>
        <v>0</v>
      </c>
      <c r="K33" s="30">
        <f t="shared" si="9"/>
        <v>43.365000000000002</v>
      </c>
      <c r="L33" s="40" t="s">
        <v>369</v>
      </c>
      <c r="M33" s="40"/>
      <c r="N33" s="40"/>
      <c r="O33" s="2"/>
      <c r="P33" s="2"/>
      <c r="Q33" s="2"/>
    </row>
    <row r="34" spans="1:17" ht="18" customHeight="1" x14ac:dyDescent="0.25">
      <c r="A34" s="27">
        <v>30</v>
      </c>
      <c r="B34" s="4" t="s">
        <v>392</v>
      </c>
      <c r="C34" s="5">
        <v>63.35</v>
      </c>
      <c r="D34" s="30">
        <f t="shared" si="5"/>
        <v>31.675000000000001</v>
      </c>
      <c r="E34" s="5">
        <v>65.7</v>
      </c>
      <c r="F34" s="30">
        <f t="shared" si="6"/>
        <v>6.57</v>
      </c>
      <c r="G34" s="5">
        <v>21.25</v>
      </c>
      <c r="H34" s="30">
        <f t="shared" si="7"/>
        <v>4.25</v>
      </c>
      <c r="I34" s="30"/>
      <c r="J34" s="30">
        <f t="shared" si="8"/>
        <v>0</v>
      </c>
      <c r="K34" s="30">
        <f t="shared" si="9"/>
        <v>42.495000000000005</v>
      </c>
      <c r="L34" s="40" t="s">
        <v>369</v>
      </c>
      <c r="M34" s="40"/>
      <c r="N34" s="40"/>
      <c r="O34" s="2"/>
      <c r="P34" s="2"/>
      <c r="Q34" s="2"/>
    </row>
    <row r="35" spans="1:17" ht="18" customHeight="1" x14ac:dyDescent="0.25">
      <c r="A35" s="27">
        <v>31</v>
      </c>
      <c r="B35" s="4" t="s">
        <v>393</v>
      </c>
      <c r="C35" s="5">
        <v>60.82</v>
      </c>
      <c r="D35" s="30">
        <f t="shared" si="5"/>
        <v>30.41</v>
      </c>
      <c r="E35" s="5">
        <v>80.8</v>
      </c>
      <c r="F35" s="30">
        <f t="shared" si="6"/>
        <v>8.08</v>
      </c>
      <c r="G35" s="5">
        <v>20</v>
      </c>
      <c r="H35" s="30">
        <f t="shared" si="7"/>
        <v>4</v>
      </c>
      <c r="I35" s="30"/>
      <c r="J35" s="30">
        <f t="shared" si="8"/>
        <v>0</v>
      </c>
      <c r="K35" s="30">
        <f t="shared" si="9"/>
        <v>42.49</v>
      </c>
      <c r="L35" s="40" t="s">
        <v>369</v>
      </c>
      <c r="M35" s="40"/>
      <c r="N35" s="40"/>
      <c r="O35" s="2"/>
      <c r="P35" s="2"/>
      <c r="Q35" s="2"/>
    </row>
    <row r="36" spans="1:17" ht="18" customHeight="1" x14ac:dyDescent="0.25">
      <c r="A36" s="27">
        <v>32</v>
      </c>
      <c r="B36" s="4" t="s">
        <v>394</v>
      </c>
      <c r="C36" s="5">
        <v>71.760000000000005</v>
      </c>
      <c r="D36" s="30">
        <f t="shared" si="5"/>
        <v>35.880000000000003</v>
      </c>
      <c r="E36" s="5">
        <v>59.4</v>
      </c>
      <c r="F36" s="30">
        <f t="shared" si="6"/>
        <v>5.94</v>
      </c>
      <c r="G36" s="5">
        <v>0</v>
      </c>
      <c r="H36" s="30">
        <f t="shared" si="7"/>
        <v>0</v>
      </c>
      <c r="I36" s="30"/>
      <c r="J36" s="30">
        <f t="shared" si="8"/>
        <v>0</v>
      </c>
      <c r="K36" s="30">
        <f t="shared" si="9"/>
        <v>41.82</v>
      </c>
      <c r="L36" s="40" t="s">
        <v>369</v>
      </c>
      <c r="M36" s="40"/>
      <c r="N36" s="40"/>
      <c r="O36" s="2"/>
      <c r="P36" s="2"/>
      <c r="Q36" s="2"/>
    </row>
    <row r="37" spans="1:17" ht="18" customHeight="1" x14ac:dyDescent="0.25">
      <c r="A37" s="27">
        <v>33</v>
      </c>
      <c r="B37" s="4" t="s">
        <v>395</v>
      </c>
      <c r="C37" s="5">
        <v>60.04815</v>
      </c>
      <c r="D37" s="30">
        <f t="shared" si="5"/>
        <v>30.024075</v>
      </c>
      <c r="E37" s="5">
        <v>71.06</v>
      </c>
      <c r="F37" s="30">
        <f t="shared" si="6"/>
        <v>7.1060000000000008</v>
      </c>
      <c r="G37" s="5">
        <v>22.5</v>
      </c>
      <c r="H37" s="30">
        <f t="shared" si="7"/>
        <v>4.5</v>
      </c>
      <c r="I37" s="30"/>
      <c r="J37" s="30">
        <f t="shared" si="8"/>
        <v>0</v>
      </c>
      <c r="K37" s="30">
        <f t="shared" si="9"/>
        <v>41.630074999999998</v>
      </c>
      <c r="L37" s="40" t="s">
        <v>369</v>
      </c>
      <c r="M37" s="40"/>
      <c r="N37" s="40"/>
      <c r="O37" s="2"/>
      <c r="P37" s="2"/>
      <c r="Q37" s="2"/>
    </row>
    <row r="38" spans="1:17" ht="18" customHeight="1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8" customHeight="1" x14ac:dyDescent="0.25">
      <c r="A39" s="3"/>
      <c r="B39" s="28" t="s">
        <v>376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7" x14ac:dyDescent="0.25">
      <c r="A40" s="3"/>
      <c r="B40" s="28" t="s">
        <v>375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7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7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7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mergeCells count="42">
    <mergeCell ref="L10:N10"/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5:N5"/>
    <mergeCell ref="L6:N6"/>
    <mergeCell ref="L7:N7"/>
    <mergeCell ref="L8:N8"/>
    <mergeCell ref="L9:N9"/>
    <mergeCell ref="L22:N22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8:N28"/>
    <mergeCell ref="L29:N29"/>
    <mergeCell ref="L30:N30"/>
    <mergeCell ref="L31:N31"/>
    <mergeCell ref="L32:N32"/>
    <mergeCell ref="L23:N23"/>
    <mergeCell ref="L24:N24"/>
    <mergeCell ref="L25:N25"/>
    <mergeCell ref="L26:N26"/>
    <mergeCell ref="L27:N27"/>
    <mergeCell ref="L34:N34"/>
    <mergeCell ref="L35:N35"/>
    <mergeCell ref="L36:N36"/>
    <mergeCell ref="L37:N37"/>
    <mergeCell ref="L33:N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123</v>
      </c>
      <c r="C5" s="5">
        <v>95.27</v>
      </c>
      <c r="D5" s="30">
        <f>(C5*0.5)</f>
        <v>47.634999999999998</v>
      </c>
      <c r="E5" s="5">
        <v>74.2</v>
      </c>
      <c r="F5" s="30">
        <f>(E5*0.1)</f>
        <v>7.4200000000000008</v>
      </c>
      <c r="G5" s="5">
        <v>30</v>
      </c>
      <c r="H5" s="30">
        <f>(G5*0.2)</f>
        <v>6</v>
      </c>
      <c r="I5" s="30"/>
      <c r="J5" s="30">
        <f>(I5*0.2)</f>
        <v>0</v>
      </c>
      <c r="K5" s="30">
        <f t="shared" ref="K5:K24" si="0">(D5+F5+H5+J5)</f>
        <v>61.055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124</v>
      </c>
      <c r="C6" s="5">
        <v>83.403899999999993</v>
      </c>
      <c r="D6" s="30">
        <f t="shared" ref="D6:D24" si="1">(C6*0.5)</f>
        <v>41.701949999999997</v>
      </c>
      <c r="E6" s="5">
        <v>90.9</v>
      </c>
      <c r="F6" s="30">
        <f t="shared" ref="F6:F24" si="2">(E6*0.1)</f>
        <v>9.0900000000000016</v>
      </c>
      <c r="G6" s="5">
        <v>28.75</v>
      </c>
      <c r="H6" s="30">
        <f t="shared" ref="H6:H24" si="3">(G6*0.2)</f>
        <v>5.75</v>
      </c>
      <c r="I6" s="30"/>
      <c r="J6" s="30">
        <f t="shared" ref="J6:J24" si="4">(I6*0.2)</f>
        <v>0</v>
      </c>
      <c r="K6" s="30">
        <f t="shared" si="0"/>
        <v>56.54195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125</v>
      </c>
      <c r="C7" s="5">
        <v>86.206500000000005</v>
      </c>
      <c r="D7" s="30">
        <f t="shared" si="1"/>
        <v>43.103250000000003</v>
      </c>
      <c r="E7" s="5">
        <v>81.099999999999994</v>
      </c>
      <c r="F7" s="30">
        <f t="shared" si="2"/>
        <v>8.11</v>
      </c>
      <c r="G7" s="5">
        <v>23.75</v>
      </c>
      <c r="H7" s="30">
        <f t="shared" si="3"/>
        <v>4.75</v>
      </c>
      <c r="I7" s="30"/>
      <c r="J7" s="30">
        <f t="shared" si="4"/>
        <v>0</v>
      </c>
      <c r="K7" s="30">
        <f t="shared" si="0"/>
        <v>55.963250000000002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126</v>
      </c>
      <c r="C8" s="5">
        <v>87.14</v>
      </c>
      <c r="D8" s="30">
        <f t="shared" si="1"/>
        <v>43.57</v>
      </c>
      <c r="E8" s="5">
        <v>80.8</v>
      </c>
      <c r="F8" s="30">
        <f t="shared" si="2"/>
        <v>8.08</v>
      </c>
      <c r="G8" s="5">
        <v>21.25</v>
      </c>
      <c r="H8" s="30">
        <f t="shared" si="3"/>
        <v>4.25</v>
      </c>
      <c r="I8" s="30"/>
      <c r="J8" s="30">
        <f t="shared" si="4"/>
        <v>0</v>
      </c>
      <c r="K8" s="30">
        <f t="shared" si="0"/>
        <v>55.9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127</v>
      </c>
      <c r="C9" s="5">
        <v>83.33</v>
      </c>
      <c r="D9" s="30">
        <f t="shared" si="1"/>
        <v>41.664999999999999</v>
      </c>
      <c r="E9" s="5">
        <v>72.459999999999994</v>
      </c>
      <c r="F9" s="30">
        <f t="shared" si="2"/>
        <v>7.2459999999999996</v>
      </c>
      <c r="G9" s="5">
        <v>28.75</v>
      </c>
      <c r="H9" s="30">
        <f t="shared" si="3"/>
        <v>5.75</v>
      </c>
      <c r="I9" s="30"/>
      <c r="J9" s="30">
        <f t="shared" si="4"/>
        <v>0</v>
      </c>
      <c r="K9" s="30">
        <f t="shared" si="0"/>
        <v>54.661000000000001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128</v>
      </c>
      <c r="C10" s="5">
        <v>85.9</v>
      </c>
      <c r="D10" s="30">
        <f t="shared" si="1"/>
        <v>42.95</v>
      </c>
      <c r="E10" s="5">
        <v>72</v>
      </c>
      <c r="F10" s="30">
        <f t="shared" si="2"/>
        <v>7.2</v>
      </c>
      <c r="G10" s="5">
        <v>21.25</v>
      </c>
      <c r="H10" s="30">
        <f t="shared" si="3"/>
        <v>4.25</v>
      </c>
      <c r="I10" s="30"/>
      <c r="J10" s="30">
        <f t="shared" si="4"/>
        <v>0</v>
      </c>
      <c r="K10" s="30">
        <f t="shared" si="0"/>
        <v>54.400000000000006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129</v>
      </c>
      <c r="C11" s="5">
        <v>84</v>
      </c>
      <c r="D11" s="30">
        <f t="shared" si="1"/>
        <v>42</v>
      </c>
      <c r="E11" s="5">
        <v>86.4</v>
      </c>
      <c r="F11" s="30">
        <f t="shared" si="2"/>
        <v>8.64</v>
      </c>
      <c r="G11" s="5">
        <v>17.5</v>
      </c>
      <c r="H11" s="30">
        <f t="shared" si="3"/>
        <v>3.5</v>
      </c>
      <c r="I11" s="30"/>
      <c r="J11" s="30">
        <f t="shared" si="4"/>
        <v>0</v>
      </c>
      <c r="K11" s="30">
        <f t="shared" si="0"/>
        <v>54.14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130</v>
      </c>
      <c r="C12" s="5">
        <v>82.739509999999996</v>
      </c>
      <c r="D12" s="30">
        <f t="shared" si="1"/>
        <v>41.369754999999998</v>
      </c>
      <c r="E12" s="5">
        <v>83.2</v>
      </c>
      <c r="F12" s="30">
        <f t="shared" si="2"/>
        <v>8.32</v>
      </c>
      <c r="G12" s="5">
        <v>21.25</v>
      </c>
      <c r="H12" s="30">
        <f t="shared" si="3"/>
        <v>4.25</v>
      </c>
      <c r="I12" s="30"/>
      <c r="J12" s="30">
        <f t="shared" si="4"/>
        <v>0</v>
      </c>
      <c r="K12" s="30">
        <f t="shared" si="0"/>
        <v>53.939754999999998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131</v>
      </c>
      <c r="C13" s="5">
        <v>83.036000000000001</v>
      </c>
      <c r="D13" s="30">
        <f t="shared" si="1"/>
        <v>41.518000000000001</v>
      </c>
      <c r="E13" s="5">
        <v>78.3</v>
      </c>
      <c r="F13" s="30">
        <f t="shared" si="2"/>
        <v>7.83</v>
      </c>
      <c r="G13" s="5">
        <v>17.5</v>
      </c>
      <c r="H13" s="30">
        <f t="shared" si="3"/>
        <v>3.5</v>
      </c>
      <c r="I13" s="30"/>
      <c r="J13" s="30">
        <f t="shared" si="4"/>
        <v>0</v>
      </c>
      <c r="K13" s="30">
        <f t="shared" si="0"/>
        <v>52.847999999999999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132</v>
      </c>
      <c r="C14" s="5">
        <v>90.23</v>
      </c>
      <c r="D14" s="30">
        <f t="shared" si="1"/>
        <v>45.115000000000002</v>
      </c>
      <c r="E14" s="5">
        <v>74.2</v>
      </c>
      <c r="F14" s="30">
        <f t="shared" si="2"/>
        <v>7.4200000000000008</v>
      </c>
      <c r="G14" s="5">
        <v>0</v>
      </c>
      <c r="H14" s="30">
        <f t="shared" si="3"/>
        <v>0</v>
      </c>
      <c r="I14" s="30"/>
      <c r="J14" s="30">
        <f t="shared" si="4"/>
        <v>0</v>
      </c>
      <c r="K14" s="30">
        <f t="shared" si="0"/>
        <v>52.535000000000004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133</v>
      </c>
      <c r="C15" s="5">
        <v>81.505899999999997</v>
      </c>
      <c r="D15" s="30">
        <f t="shared" si="1"/>
        <v>40.752949999999998</v>
      </c>
      <c r="E15" s="5">
        <v>74.099999999999994</v>
      </c>
      <c r="F15" s="30">
        <f t="shared" si="2"/>
        <v>7.41</v>
      </c>
      <c r="G15" s="5">
        <v>21.25</v>
      </c>
      <c r="H15" s="30">
        <f t="shared" si="3"/>
        <v>4.25</v>
      </c>
      <c r="I15" s="30"/>
      <c r="J15" s="30">
        <f t="shared" si="4"/>
        <v>0</v>
      </c>
      <c r="K15" s="30">
        <f t="shared" si="0"/>
        <v>52.412949999999995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134</v>
      </c>
      <c r="C16" s="5">
        <v>75.34</v>
      </c>
      <c r="D16" s="30">
        <f t="shared" si="1"/>
        <v>37.67</v>
      </c>
      <c r="E16" s="5">
        <v>75.260000000000005</v>
      </c>
      <c r="F16" s="30">
        <f t="shared" si="2"/>
        <v>7.5260000000000007</v>
      </c>
      <c r="G16" s="5">
        <v>35</v>
      </c>
      <c r="H16" s="30">
        <f t="shared" si="3"/>
        <v>7</v>
      </c>
      <c r="I16" s="30"/>
      <c r="J16" s="30">
        <f t="shared" si="4"/>
        <v>0</v>
      </c>
      <c r="K16" s="30">
        <f t="shared" si="0"/>
        <v>52.196000000000005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135</v>
      </c>
      <c r="C17" s="5">
        <v>88.11</v>
      </c>
      <c r="D17" s="30">
        <f t="shared" si="1"/>
        <v>44.055</v>
      </c>
      <c r="E17" s="5">
        <v>76.900000000000006</v>
      </c>
      <c r="F17" s="30">
        <f t="shared" si="2"/>
        <v>7.6900000000000013</v>
      </c>
      <c r="G17" s="5">
        <v>0</v>
      </c>
      <c r="H17" s="30">
        <f t="shared" si="3"/>
        <v>0</v>
      </c>
      <c r="I17" s="30"/>
      <c r="J17" s="30">
        <f t="shared" si="4"/>
        <v>0</v>
      </c>
      <c r="K17" s="30">
        <f t="shared" si="0"/>
        <v>51.745000000000005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136</v>
      </c>
      <c r="C18" s="5">
        <v>83.687349999999995</v>
      </c>
      <c r="D18" s="30">
        <f t="shared" si="1"/>
        <v>41.843674999999998</v>
      </c>
      <c r="E18" s="5">
        <v>60.33</v>
      </c>
      <c r="F18" s="30">
        <f t="shared" si="2"/>
        <v>6.0330000000000004</v>
      </c>
      <c r="G18" s="5">
        <v>16.25</v>
      </c>
      <c r="H18" s="30">
        <f t="shared" si="3"/>
        <v>3.25</v>
      </c>
      <c r="I18" s="30"/>
      <c r="J18" s="30">
        <f t="shared" si="4"/>
        <v>0</v>
      </c>
      <c r="K18" s="30">
        <f t="shared" si="0"/>
        <v>51.126674999999999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4" t="s">
        <v>137</v>
      </c>
      <c r="C19" s="5">
        <v>75.358999999999995</v>
      </c>
      <c r="D19" s="30">
        <f t="shared" si="1"/>
        <v>37.679499999999997</v>
      </c>
      <c r="E19" s="5">
        <v>91.36</v>
      </c>
      <c r="F19" s="30">
        <f t="shared" si="2"/>
        <v>9.136000000000001</v>
      </c>
      <c r="G19" s="5">
        <v>20</v>
      </c>
      <c r="H19" s="30">
        <f t="shared" si="3"/>
        <v>4</v>
      </c>
      <c r="I19" s="30"/>
      <c r="J19" s="30">
        <f t="shared" si="4"/>
        <v>0</v>
      </c>
      <c r="K19" s="30">
        <f t="shared" si="0"/>
        <v>50.8155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4" t="s">
        <v>138</v>
      </c>
      <c r="C20" s="5">
        <v>84.697670000000002</v>
      </c>
      <c r="D20" s="30">
        <f t="shared" si="1"/>
        <v>42.348835000000001</v>
      </c>
      <c r="E20" s="5">
        <v>82.6</v>
      </c>
      <c r="F20" s="30">
        <f t="shared" si="2"/>
        <v>8.26</v>
      </c>
      <c r="G20" s="5">
        <v>0</v>
      </c>
      <c r="H20" s="30">
        <f t="shared" si="3"/>
        <v>0</v>
      </c>
      <c r="I20" s="30"/>
      <c r="J20" s="30">
        <f t="shared" si="4"/>
        <v>0</v>
      </c>
      <c r="K20" s="30">
        <f t="shared" si="0"/>
        <v>50.608834999999999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4" t="s">
        <v>139</v>
      </c>
      <c r="C21" s="5">
        <v>79.898229999999998</v>
      </c>
      <c r="D21" s="30">
        <f t="shared" si="1"/>
        <v>39.949114999999999</v>
      </c>
      <c r="E21" s="5">
        <v>68.8</v>
      </c>
      <c r="F21" s="30">
        <f t="shared" si="2"/>
        <v>6.88</v>
      </c>
      <c r="G21" s="5">
        <v>18.75</v>
      </c>
      <c r="H21" s="30">
        <f t="shared" si="3"/>
        <v>3.75</v>
      </c>
      <c r="I21" s="30"/>
      <c r="J21" s="30">
        <f t="shared" si="4"/>
        <v>0</v>
      </c>
      <c r="K21" s="30">
        <f t="shared" si="0"/>
        <v>50.579115000000002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4" t="s">
        <v>140</v>
      </c>
      <c r="C22" s="5">
        <v>84.35</v>
      </c>
      <c r="D22" s="30">
        <f t="shared" si="1"/>
        <v>42.174999999999997</v>
      </c>
      <c r="E22" s="5">
        <v>83.8</v>
      </c>
      <c r="F22" s="30">
        <f t="shared" si="2"/>
        <v>8.3800000000000008</v>
      </c>
      <c r="G22" s="5">
        <v>0</v>
      </c>
      <c r="H22" s="30">
        <f t="shared" si="3"/>
        <v>0</v>
      </c>
      <c r="I22" s="30"/>
      <c r="J22" s="30">
        <f t="shared" si="4"/>
        <v>0</v>
      </c>
      <c r="K22" s="30">
        <f t="shared" si="0"/>
        <v>50.555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27">
        <v>19</v>
      </c>
      <c r="B23" s="4" t="s">
        <v>141</v>
      </c>
      <c r="C23" s="5">
        <v>77.36</v>
      </c>
      <c r="D23" s="30">
        <f t="shared" si="1"/>
        <v>38.68</v>
      </c>
      <c r="E23" s="5">
        <v>73.63</v>
      </c>
      <c r="F23" s="30">
        <f t="shared" si="2"/>
        <v>7.3629999999999995</v>
      </c>
      <c r="G23" s="5">
        <v>21.25</v>
      </c>
      <c r="H23" s="30">
        <f t="shared" si="3"/>
        <v>4.25</v>
      </c>
      <c r="I23" s="30"/>
      <c r="J23" s="30">
        <f t="shared" si="4"/>
        <v>0</v>
      </c>
      <c r="K23" s="30">
        <f t="shared" si="0"/>
        <v>50.292999999999999</v>
      </c>
      <c r="L23" s="40" t="s">
        <v>369</v>
      </c>
      <c r="M23" s="40"/>
      <c r="N23" s="40"/>
      <c r="O23" s="2"/>
      <c r="P23" s="2"/>
      <c r="Q23" s="2"/>
    </row>
    <row r="24" spans="1:17" ht="18" customHeight="1" x14ac:dyDescent="0.25">
      <c r="A24" s="27">
        <v>20</v>
      </c>
      <c r="B24" s="4" t="s">
        <v>142</v>
      </c>
      <c r="C24" s="5">
        <v>85.39</v>
      </c>
      <c r="D24" s="30">
        <f t="shared" si="1"/>
        <v>42.695</v>
      </c>
      <c r="E24" s="5">
        <v>75.03</v>
      </c>
      <c r="F24" s="30">
        <f t="shared" si="2"/>
        <v>7.5030000000000001</v>
      </c>
      <c r="G24" s="5">
        <v>0</v>
      </c>
      <c r="H24" s="30">
        <f t="shared" si="3"/>
        <v>0</v>
      </c>
      <c r="I24" s="30"/>
      <c r="J24" s="30">
        <f t="shared" si="4"/>
        <v>0</v>
      </c>
      <c r="K24" s="30">
        <f t="shared" si="0"/>
        <v>50.198</v>
      </c>
      <c r="L24" s="40" t="s">
        <v>369</v>
      </c>
      <c r="M24" s="40"/>
      <c r="N24" s="40"/>
      <c r="O24" s="2"/>
      <c r="P24" s="2"/>
      <c r="Q24" s="2"/>
    </row>
    <row r="25" spans="1:17" ht="18" customHeight="1" x14ac:dyDescent="0.25">
      <c r="A25" s="27">
        <v>21</v>
      </c>
      <c r="B25" s="4" t="s">
        <v>143</v>
      </c>
      <c r="C25" s="5">
        <v>84.979219999999998</v>
      </c>
      <c r="D25" s="30">
        <f t="shared" ref="D25:D40" si="5">(C25*0.5)</f>
        <v>42.489609999999999</v>
      </c>
      <c r="E25" s="5">
        <v>76</v>
      </c>
      <c r="F25" s="30">
        <f t="shared" ref="F25:F40" si="6">(E25*0.1)</f>
        <v>7.6000000000000005</v>
      </c>
      <c r="G25" s="5">
        <v>0</v>
      </c>
      <c r="H25" s="30">
        <f t="shared" ref="H25:H40" si="7">(G25*0.2)</f>
        <v>0</v>
      </c>
      <c r="I25" s="30"/>
      <c r="J25" s="30">
        <f t="shared" ref="J25:J40" si="8">(I25*0.2)</f>
        <v>0</v>
      </c>
      <c r="K25" s="30">
        <f t="shared" ref="K25:K40" si="9">(D25+F25+H25+J25)</f>
        <v>50.08961</v>
      </c>
      <c r="L25" s="40" t="s">
        <v>369</v>
      </c>
      <c r="M25" s="40"/>
      <c r="N25" s="40"/>
      <c r="O25" s="2"/>
      <c r="P25" s="2"/>
      <c r="Q25" s="2"/>
    </row>
    <row r="26" spans="1:17" ht="22.5" customHeight="1" x14ac:dyDescent="0.25">
      <c r="A26" s="27">
        <v>22</v>
      </c>
      <c r="B26" s="4" t="s">
        <v>144</v>
      </c>
      <c r="C26" s="5">
        <v>85.06</v>
      </c>
      <c r="D26" s="30">
        <f t="shared" si="5"/>
        <v>42.53</v>
      </c>
      <c r="E26" s="5">
        <v>75.2</v>
      </c>
      <c r="F26" s="30">
        <f t="shared" si="6"/>
        <v>7.5200000000000005</v>
      </c>
      <c r="G26" s="5">
        <v>0</v>
      </c>
      <c r="H26" s="30">
        <f t="shared" si="7"/>
        <v>0</v>
      </c>
      <c r="I26" s="30"/>
      <c r="J26" s="30">
        <f t="shared" si="8"/>
        <v>0</v>
      </c>
      <c r="K26" s="30">
        <f t="shared" si="9"/>
        <v>50.050000000000004</v>
      </c>
      <c r="L26" s="40" t="s">
        <v>369</v>
      </c>
      <c r="M26" s="40"/>
      <c r="N26" s="40"/>
      <c r="O26" s="2"/>
      <c r="P26" s="2"/>
      <c r="Q26" s="2"/>
    </row>
    <row r="27" spans="1:17" ht="18" customHeight="1" x14ac:dyDescent="0.25">
      <c r="A27" s="27">
        <v>23</v>
      </c>
      <c r="B27" s="4" t="s">
        <v>145</v>
      </c>
      <c r="C27" s="5">
        <v>83.65</v>
      </c>
      <c r="D27" s="30">
        <f t="shared" si="5"/>
        <v>41.825000000000003</v>
      </c>
      <c r="E27" s="5">
        <v>82</v>
      </c>
      <c r="F27" s="30">
        <f t="shared" si="6"/>
        <v>8.2000000000000011</v>
      </c>
      <c r="G27" s="5">
        <v>0</v>
      </c>
      <c r="H27" s="30">
        <f t="shared" si="7"/>
        <v>0</v>
      </c>
      <c r="I27" s="30"/>
      <c r="J27" s="30">
        <f t="shared" si="8"/>
        <v>0</v>
      </c>
      <c r="K27" s="30">
        <f t="shared" si="9"/>
        <v>50.025000000000006</v>
      </c>
      <c r="L27" s="40" t="s">
        <v>369</v>
      </c>
      <c r="M27" s="40"/>
      <c r="N27" s="40"/>
      <c r="O27" s="2"/>
      <c r="P27" s="2"/>
      <c r="Q27" s="2"/>
    </row>
    <row r="28" spans="1:17" ht="18" customHeight="1" x14ac:dyDescent="0.25">
      <c r="A28" s="27">
        <v>24</v>
      </c>
      <c r="B28" s="4" t="s">
        <v>146</v>
      </c>
      <c r="C28" s="5">
        <v>83.86</v>
      </c>
      <c r="D28" s="30">
        <f t="shared" si="5"/>
        <v>41.93</v>
      </c>
      <c r="E28" s="5">
        <v>79</v>
      </c>
      <c r="F28" s="30">
        <f t="shared" si="6"/>
        <v>7.9</v>
      </c>
      <c r="G28" s="5">
        <v>0</v>
      </c>
      <c r="H28" s="30">
        <f t="shared" si="7"/>
        <v>0</v>
      </c>
      <c r="I28" s="30"/>
      <c r="J28" s="30">
        <f t="shared" si="8"/>
        <v>0</v>
      </c>
      <c r="K28" s="30">
        <f t="shared" si="9"/>
        <v>49.83</v>
      </c>
      <c r="L28" s="40" t="s">
        <v>369</v>
      </c>
      <c r="M28" s="40"/>
      <c r="N28" s="40"/>
      <c r="O28" s="2"/>
      <c r="P28" s="2"/>
      <c r="Q28" s="2"/>
    </row>
    <row r="29" spans="1:17" ht="18" customHeight="1" x14ac:dyDescent="0.25">
      <c r="A29" s="27">
        <v>25</v>
      </c>
      <c r="B29" s="4" t="s">
        <v>147</v>
      </c>
      <c r="C29" s="5">
        <v>85.7</v>
      </c>
      <c r="D29" s="30">
        <f t="shared" si="5"/>
        <v>42.85</v>
      </c>
      <c r="E29" s="5">
        <v>69.66</v>
      </c>
      <c r="F29" s="30">
        <f t="shared" si="6"/>
        <v>6.9660000000000002</v>
      </c>
      <c r="G29" s="5">
        <v>0</v>
      </c>
      <c r="H29" s="30">
        <f t="shared" si="7"/>
        <v>0</v>
      </c>
      <c r="I29" s="30"/>
      <c r="J29" s="30">
        <f t="shared" si="8"/>
        <v>0</v>
      </c>
      <c r="K29" s="30">
        <f t="shared" si="9"/>
        <v>49.816000000000003</v>
      </c>
      <c r="L29" s="40" t="s">
        <v>369</v>
      </c>
      <c r="M29" s="40"/>
      <c r="N29" s="40"/>
      <c r="O29" s="2"/>
      <c r="P29" s="2"/>
      <c r="Q29" s="2"/>
    </row>
    <row r="30" spans="1:17" ht="18" customHeight="1" x14ac:dyDescent="0.25">
      <c r="A30" s="27">
        <v>26</v>
      </c>
      <c r="B30" s="4" t="s">
        <v>148</v>
      </c>
      <c r="C30" s="5">
        <v>83.89</v>
      </c>
      <c r="D30" s="30">
        <f t="shared" si="5"/>
        <v>41.945</v>
      </c>
      <c r="E30" s="5">
        <v>78.2</v>
      </c>
      <c r="F30" s="30">
        <f t="shared" si="6"/>
        <v>7.82</v>
      </c>
      <c r="G30" s="5">
        <v>0</v>
      </c>
      <c r="H30" s="30">
        <f t="shared" si="7"/>
        <v>0</v>
      </c>
      <c r="I30" s="30"/>
      <c r="J30" s="30">
        <f t="shared" si="8"/>
        <v>0</v>
      </c>
      <c r="K30" s="30">
        <f t="shared" si="9"/>
        <v>49.765000000000001</v>
      </c>
      <c r="L30" s="40" t="s">
        <v>369</v>
      </c>
      <c r="M30" s="40"/>
      <c r="N30" s="40"/>
      <c r="O30" s="2"/>
      <c r="P30" s="2"/>
      <c r="Q30" s="2"/>
    </row>
    <row r="31" spans="1:17" ht="18" customHeight="1" x14ac:dyDescent="0.25">
      <c r="A31" s="27">
        <v>27</v>
      </c>
      <c r="B31" s="4" t="s">
        <v>149</v>
      </c>
      <c r="C31" s="5">
        <v>78.069999999999993</v>
      </c>
      <c r="D31" s="30">
        <f t="shared" si="5"/>
        <v>39.034999999999997</v>
      </c>
      <c r="E31" s="5">
        <v>68.959999999999994</v>
      </c>
      <c r="F31" s="30">
        <f t="shared" si="6"/>
        <v>6.8959999999999999</v>
      </c>
      <c r="G31" s="5">
        <v>18.75</v>
      </c>
      <c r="H31" s="30">
        <f t="shared" si="7"/>
        <v>3.75</v>
      </c>
      <c r="I31" s="30"/>
      <c r="J31" s="30">
        <f t="shared" si="8"/>
        <v>0</v>
      </c>
      <c r="K31" s="30">
        <f t="shared" si="9"/>
        <v>49.680999999999997</v>
      </c>
      <c r="L31" s="40" t="s">
        <v>369</v>
      </c>
      <c r="M31" s="40"/>
      <c r="N31" s="40"/>
      <c r="O31" s="2"/>
      <c r="P31" s="2"/>
      <c r="Q31" s="2"/>
    </row>
    <row r="32" spans="1:17" ht="18" customHeight="1" x14ac:dyDescent="0.25">
      <c r="A32" s="27">
        <v>28</v>
      </c>
      <c r="B32" s="4" t="s">
        <v>150</v>
      </c>
      <c r="C32" s="5">
        <v>78.339039999999997</v>
      </c>
      <c r="D32" s="30">
        <f t="shared" si="5"/>
        <v>39.169519999999999</v>
      </c>
      <c r="E32" s="5">
        <v>72.599999999999994</v>
      </c>
      <c r="F32" s="30">
        <f t="shared" si="6"/>
        <v>7.26</v>
      </c>
      <c r="G32" s="5">
        <v>16.25</v>
      </c>
      <c r="H32" s="30">
        <f t="shared" si="7"/>
        <v>3.25</v>
      </c>
      <c r="I32" s="30"/>
      <c r="J32" s="30">
        <f t="shared" si="8"/>
        <v>0</v>
      </c>
      <c r="K32" s="30">
        <f t="shared" si="9"/>
        <v>49.679519999999997</v>
      </c>
      <c r="L32" s="40" t="s">
        <v>369</v>
      </c>
      <c r="M32" s="40"/>
      <c r="N32" s="40"/>
      <c r="O32" s="2"/>
      <c r="P32" s="2"/>
      <c r="Q32" s="2"/>
    </row>
    <row r="33" spans="1:17" ht="18" customHeight="1" x14ac:dyDescent="0.25">
      <c r="A33" s="27">
        <v>29</v>
      </c>
      <c r="B33" s="4" t="s">
        <v>151</v>
      </c>
      <c r="C33" s="5">
        <v>82.96</v>
      </c>
      <c r="D33" s="30">
        <f t="shared" si="5"/>
        <v>41.48</v>
      </c>
      <c r="E33" s="5">
        <v>79.8</v>
      </c>
      <c r="F33" s="30">
        <f t="shared" si="6"/>
        <v>7.98</v>
      </c>
      <c r="G33" s="5">
        <v>0</v>
      </c>
      <c r="H33" s="30">
        <f t="shared" si="7"/>
        <v>0</v>
      </c>
      <c r="I33" s="30"/>
      <c r="J33" s="30">
        <f t="shared" si="8"/>
        <v>0</v>
      </c>
      <c r="K33" s="30">
        <f t="shared" si="9"/>
        <v>49.459999999999994</v>
      </c>
      <c r="L33" s="40" t="s">
        <v>369</v>
      </c>
      <c r="M33" s="40"/>
      <c r="N33" s="40"/>
      <c r="O33" s="2"/>
      <c r="P33" s="2"/>
      <c r="Q33" s="2"/>
    </row>
    <row r="34" spans="1:17" ht="18" customHeight="1" x14ac:dyDescent="0.25">
      <c r="A34" s="27">
        <v>30</v>
      </c>
      <c r="B34" s="4" t="s">
        <v>152</v>
      </c>
      <c r="C34" s="5">
        <v>78.94</v>
      </c>
      <c r="D34" s="30">
        <f t="shared" si="5"/>
        <v>39.47</v>
      </c>
      <c r="E34" s="5">
        <v>68.959999999999994</v>
      </c>
      <c r="F34" s="30">
        <f t="shared" si="6"/>
        <v>6.8959999999999999</v>
      </c>
      <c r="G34" s="5">
        <v>15</v>
      </c>
      <c r="H34" s="30">
        <f t="shared" si="7"/>
        <v>3</v>
      </c>
      <c r="I34" s="30"/>
      <c r="J34" s="30">
        <f t="shared" si="8"/>
        <v>0</v>
      </c>
      <c r="K34" s="30">
        <f t="shared" si="9"/>
        <v>49.366</v>
      </c>
      <c r="L34" s="40" t="s">
        <v>369</v>
      </c>
      <c r="M34" s="40"/>
      <c r="N34" s="40"/>
      <c r="O34" s="2"/>
      <c r="P34" s="2"/>
      <c r="Q34" s="2"/>
    </row>
    <row r="35" spans="1:17" ht="18" customHeight="1" x14ac:dyDescent="0.25">
      <c r="A35" s="27">
        <v>31</v>
      </c>
      <c r="B35" s="4" t="s">
        <v>153</v>
      </c>
      <c r="C35" s="5">
        <v>76</v>
      </c>
      <c r="D35" s="30">
        <f t="shared" si="5"/>
        <v>38</v>
      </c>
      <c r="E35" s="5">
        <v>61.03</v>
      </c>
      <c r="F35" s="30">
        <f t="shared" si="6"/>
        <v>6.1030000000000006</v>
      </c>
      <c r="G35" s="5">
        <v>26.25</v>
      </c>
      <c r="H35" s="30">
        <f t="shared" si="7"/>
        <v>5.25</v>
      </c>
      <c r="I35" s="30"/>
      <c r="J35" s="30">
        <f t="shared" si="8"/>
        <v>0</v>
      </c>
      <c r="K35" s="30">
        <f t="shared" si="9"/>
        <v>49.353000000000002</v>
      </c>
      <c r="L35" s="40" t="s">
        <v>369</v>
      </c>
      <c r="M35" s="40"/>
      <c r="N35" s="40"/>
      <c r="O35" s="2"/>
      <c r="P35" s="2"/>
      <c r="Q35" s="2"/>
    </row>
    <row r="36" spans="1:17" ht="18" customHeight="1" x14ac:dyDescent="0.25">
      <c r="A36" s="27">
        <v>32</v>
      </c>
      <c r="B36" s="4" t="s">
        <v>154</v>
      </c>
      <c r="C36" s="5">
        <v>75.510000000000005</v>
      </c>
      <c r="D36" s="30">
        <f t="shared" si="5"/>
        <v>37.755000000000003</v>
      </c>
      <c r="E36" s="5">
        <v>76.8</v>
      </c>
      <c r="F36" s="30">
        <f t="shared" si="6"/>
        <v>7.68</v>
      </c>
      <c r="G36" s="5">
        <v>18.75</v>
      </c>
      <c r="H36" s="30">
        <f t="shared" si="7"/>
        <v>3.75</v>
      </c>
      <c r="I36" s="30"/>
      <c r="J36" s="30">
        <f t="shared" si="8"/>
        <v>0</v>
      </c>
      <c r="K36" s="30">
        <f t="shared" si="9"/>
        <v>49.185000000000002</v>
      </c>
      <c r="L36" s="40" t="s">
        <v>369</v>
      </c>
      <c r="M36" s="40"/>
      <c r="N36" s="40"/>
      <c r="O36" s="2"/>
      <c r="P36" s="2"/>
      <c r="Q36" s="2"/>
    </row>
    <row r="37" spans="1:17" ht="18" customHeight="1" x14ac:dyDescent="0.25">
      <c r="A37" s="27">
        <v>33</v>
      </c>
      <c r="B37" s="4" t="s">
        <v>155</v>
      </c>
      <c r="C37" s="5">
        <v>83.4</v>
      </c>
      <c r="D37" s="30">
        <f t="shared" si="5"/>
        <v>41.7</v>
      </c>
      <c r="E37" s="5">
        <v>73.16</v>
      </c>
      <c r="F37" s="30">
        <f t="shared" si="6"/>
        <v>7.3159999999999998</v>
      </c>
      <c r="G37" s="5">
        <v>0</v>
      </c>
      <c r="H37" s="30">
        <f t="shared" si="7"/>
        <v>0</v>
      </c>
      <c r="I37" s="30"/>
      <c r="J37" s="30">
        <f t="shared" si="8"/>
        <v>0</v>
      </c>
      <c r="K37" s="30">
        <f t="shared" si="9"/>
        <v>49.016000000000005</v>
      </c>
      <c r="L37" s="40" t="s">
        <v>369</v>
      </c>
      <c r="M37" s="40"/>
      <c r="N37" s="40"/>
      <c r="O37" s="2"/>
      <c r="P37" s="2"/>
      <c r="Q37" s="2"/>
    </row>
    <row r="38" spans="1:17" ht="18" customHeight="1" x14ac:dyDescent="0.25">
      <c r="A38" s="27">
        <v>34</v>
      </c>
      <c r="B38" s="4" t="s">
        <v>156</v>
      </c>
      <c r="C38" s="5">
        <v>72.83</v>
      </c>
      <c r="D38" s="30">
        <f t="shared" si="5"/>
        <v>36.414999999999999</v>
      </c>
      <c r="E38" s="5">
        <v>76.2</v>
      </c>
      <c r="F38" s="30">
        <f t="shared" si="6"/>
        <v>7.620000000000001</v>
      </c>
      <c r="G38" s="5">
        <v>24</v>
      </c>
      <c r="H38" s="30">
        <f t="shared" si="7"/>
        <v>4.8000000000000007</v>
      </c>
      <c r="I38" s="30"/>
      <c r="J38" s="30">
        <f t="shared" si="8"/>
        <v>0</v>
      </c>
      <c r="K38" s="30">
        <f t="shared" si="9"/>
        <v>48.834999999999994</v>
      </c>
      <c r="L38" s="40" t="s">
        <v>369</v>
      </c>
      <c r="M38" s="40"/>
      <c r="N38" s="40"/>
      <c r="O38" s="2"/>
      <c r="P38" s="2"/>
      <c r="Q38" s="2"/>
    </row>
    <row r="39" spans="1:17" ht="18" customHeight="1" x14ac:dyDescent="0.25">
      <c r="A39" s="27">
        <v>35</v>
      </c>
      <c r="B39" s="4" t="s">
        <v>157</v>
      </c>
      <c r="C39" s="5">
        <v>81.31</v>
      </c>
      <c r="D39" s="30">
        <f t="shared" si="5"/>
        <v>40.655000000000001</v>
      </c>
      <c r="E39" s="5">
        <v>75.599999999999994</v>
      </c>
      <c r="F39" s="30">
        <f t="shared" si="6"/>
        <v>7.56</v>
      </c>
      <c r="G39" s="5">
        <v>0</v>
      </c>
      <c r="H39" s="30">
        <f t="shared" si="7"/>
        <v>0</v>
      </c>
      <c r="I39" s="30"/>
      <c r="J39" s="30">
        <f t="shared" si="8"/>
        <v>0</v>
      </c>
      <c r="K39" s="30">
        <f t="shared" si="9"/>
        <v>48.215000000000003</v>
      </c>
      <c r="L39" s="40" t="s">
        <v>369</v>
      </c>
      <c r="M39" s="40"/>
      <c r="N39" s="40"/>
      <c r="O39" s="2"/>
      <c r="P39" s="2"/>
      <c r="Q39" s="2"/>
    </row>
    <row r="40" spans="1:17" ht="18" customHeight="1" x14ac:dyDescent="0.25">
      <c r="A40" s="27">
        <v>36</v>
      </c>
      <c r="B40" s="4" t="s">
        <v>158</v>
      </c>
      <c r="C40" s="5">
        <v>82.19</v>
      </c>
      <c r="D40" s="30">
        <f t="shared" si="5"/>
        <v>41.094999999999999</v>
      </c>
      <c r="E40" s="5">
        <v>70.83</v>
      </c>
      <c r="F40" s="30">
        <f t="shared" si="6"/>
        <v>7.0830000000000002</v>
      </c>
      <c r="G40" s="5">
        <v>0</v>
      </c>
      <c r="H40" s="30">
        <f t="shared" si="7"/>
        <v>0</v>
      </c>
      <c r="I40" s="30"/>
      <c r="J40" s="30">
        <f t="shared" si="8"/>
        <v>0</v>
      </c>
      <c r="K40" s="30">
        <f t="shared" si="9"/>
        <v>48.177999999999997</v>
      </c>
      <c r="L40" s="40" t="s">
        <v>369</v>
      </c>
      <c r="M40" s="40"/>
      <c r="N40" s="40"/>
      <c r="O40" s="2"/>
      <c r="P40" s="2"/>
      <c r="Q40" s="2"/>
    </row>
    <row r="41" spans="1:17" ht="18" customHeight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8" customHeight="1" x14ac:dyDescent="0.25">
      <c r="A42" s="3"/>
      <c r="B42" s="28" t="s">
        <v>377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 x14ac:dyDescent="0.25">
      <c r="A43" s="3"/>
      <c r="B43" s="28" t="s">
        <v>375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7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mergeCells count="45">
    <mergeCell ref="L10:N10"/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5:N5"/>
    <mergeCell ref="L6:N6"/>
    <mergeCell ref="L7:N7"/>
    <mergeCell ref="L8:N8"/>
    <mergeCell ref="L9:N9"/>
    <mergeCell ref="L22:N22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33:N33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0:N40"/>
    <mergeCell ref="L34:N34"/>
    <mergeCell ref="L35:N35"/>
    <mergeCell ref="L36:N36"/>
    <mergeCell ref="L37:N37"/>
    <mergeCell ref="L38:N38"/>
    <mergeCell ref="L39:N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5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159</v>
      </c>
      <c r="C5" s="5">
        <v>80.86</v>
      </c>
      <c r="D5" s="30">
        <f>(C5*0.5)</f>
        <v>40.43</v>
      </c>
      <c r="E5" s="5">
        <v>83.9</v>
      </c>
      <c r="F5" s="30">
        <f>(E5*0.1)</f>
        <v>8.39</v>
      </c>
      <c r="G5" s="5">
        <v>85</v>
      </c>
      <c r="H5" s="30">
        <f>(G5*0.2)</f>
        <v>17</v>
      </c>
      <c r="I5" s="30"/>
      <c r="J5" s="30">
        <f>(I5*0.2)</f>
        <v>0</v>
      </c>
      <c r="K5" s="30">
        <f t="shared" ref="K5:K18" si="0">(D5+F5+H5+J5)</f>
        <v>65.819999999999993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171</v>
      </c>
      <c r="C6" s="5">
        <v>67.061620000000005</v>
      </c>
      <c r="D6" s="30">
        <f t="shared" ref="D6:D18" si="1">(C6*0.5)</f>
        <v>33.530810000000002</v>
      </c>
      <c r="E6" s="5">
        <v>69.430000000000007</v>
      </c>
      <c r="F6" s="30">
        <f t="shared" ref="F6:F18" si="2">(E6*0.1)</f>
        <v>6.9430000000000014</v>
      </c>
      <c r="G6" s="5">
        <v>73</v>
      </c>
      <c r="H6" s="30">
        <f t="shared" ref="H6:H18" si="3">(G6*0.2)</f>
        <v>14.600000000000001</v>
      </c>
      <c r="I6" s="30"/>
      <c r="J6" s="30">
        <f t="shared" ref="J6:J18" si="4">(I6*0.2)</f>
        <v>0</v>
      </c>
      <c r="K6" s="30">
        <f t="shared" si="0"/>
        <v>55.073810000000002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160</v>
      </c>
      <c r="C7" s="5">
        <v>76.835130000000007</v>
      </c>
      <c r="D7" s="30">
        <f t="shared" si="1"/>
        <v>38.417565000000003</v>
      </c>
      <c r="E7" s="5">
        <v>89.26</v>
      </c>
      <c r="F7" s="30">
        <f t="shared" si="2"/>
        <v>8.9260000000000002</v>
      </c>
      <c r="G7" s="5">
        <v>36.25</v>
      </c>
      <c r="H7" s="30">
        <f t="shared" si="3"/>
        <v>7.25</v>
      </c>
      <c r="I7" s="30"/>
      <c r="J7" s="30">
        <f t="shared" si="4"/>
        <v>0</v>
      </c>
      <c r="K7" s="30">
        <f t="shared" si="0"/>
        <v>54.593565000000005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161</v>
      </c>
      <c r="C8" s="5">
        <v>85.38</v>
      </c>
      <c r="D8" s="30">
        <f t="shared" si="1"/>
        <v>42.69</v>
      </c>
      <c r="E8" s="5">
        <v>67.8</v>
      </c>
      <c r="F8" s="30">
        <f t="shared" si="2"/>
        <v>6.78</v>
      </c>
      <c r="G8" s="5">
        <v>25</v>
      </c>
      <c r="H8" s="30">
        <f t="shared" si="3"/>
        <v>5</v>
      </c>
      <c r="I8" s="30"/>
      <c r="J8" s="30">
        <f t="shared" si="4"/>
        <v>0</v>
      </c>
      <c r="K8" s="30">
        <f t="shared" si="0"/>
        <v>54.47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162</v>
      </c>
      <c r="C9" s="5">
        <v>75</v>
      </c>
      <c r="D9" s="30">
        <f t="shared" si="1"/>
        <v>37.5</v>
      </c>
      <c r="E9" s="5">
        <v>69.900000000000006</v>
      </c>
      <c r="F9" s="30">
        <f t="shared" si="2"/>
        <v>6.9900000000000011</v>
      </c>
      <c r="G9" s="5">
        <v>30</v>
      </c>
      <c r="H9" s="30">
        <f t="shared" si="3"/>
        <v>6</v>
      </c>
      <c r="I9" s="30"/>
      <c r="J9" s="30">
        <f t="shared" si="4"/>
        <v>0</v>
      </c>
      <c r="K9" s="30">
        <f t="shared" si="0"/>
        <v>50.49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163</v>
      </c>
      <c r="C10" s="5">
        <v>82.78</v>
      </c>
      <c r="D10" s="30">
        <f t="shared" si="1"/>
        <v>41.39</v>
      </c>
      <c r="E10" s="5">
        <v>75.599999999999994</v>
      </c>
      <c r="F10" s="30">
        <f t="shared" si="2"/>
        <v>7.56</v>
      </c>
      <c r="G10" s="5">
        <v>0</v>
      </c>
      <c r="H10" s="30">
        <f t="shared" si="3"/>
        <v>0</v>
      </c>
      <c r="I10" s="30"/>
      <c r="J10" s="30">
        <f t="shared" si="4"/>
        <v>0</v>
      </c>
      <c r="K10" s="30">
        <f t="shared" si="0"/>
        <v>48.95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164</v>
      </c>
      <c r="C11" s="5">
        <v>72.92</v>
      </c>
      <c r="D11" s="30">
        <f t="shared" si="1"/>
        <v>36.46</v>
      </c>
      <c r="E11" s="5">
        <v>79.930000000000007</v>
      </c>
      <c r="F11" s="30">
        <f t="shared" si="2"/>
        <v>7.9930000000000012</v>
      </c>
      <c r="G11" s="5">
        <v>21.25</v>
      </c>
      <c r="H11" s="30">
        <f t="shared" si="3"/>
        <v>4.25</v>
      </c>
      <c r="I11" s="30"/>
      <c r="J11" s="30">
        <f t="shared" si="4"/>
        <v>0</v>
      </c>
      <c r="K11" s="30">
        <f t="shared" si="0"/>
        <v>48.703000000000003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165</v>
      </c>
      <c r="C12" s="5">
        <v>82.237690000000001</v>
      </c>
      <c r="D12" s="30">
        <f t="shared" si="1"/>
        <v>41.118845</v>
      </c>
      <c r="E12" s="5">
        <v>71.3</v>
      </c>
      <c r="F12" s="30">
        <f t="shared" si="2"/>
        <v>7.13</v>
      </c>
      <c r="G12" s="5">
        <v>0</v>
      </c>
      <c r="H12" s="30">
        <f t="shared" si="3"/>
        <v>0</v>
      </c>
      <c r="I12" s="30"/>
      <c r="J12" s="30">
        <f t="shared" si="4"/>
        <v>0</v>
      </c>
      <c r="K12" s="30">
        <f t="shared" si="0"/>
        <v>48.248845000000003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166</v>
      </c>
      <c r="C13" s="5">
        <v>80.099999999999994</v>
      </c>
      <c r="D13" s="30">
        <f t="shared" si="1"/>
        <v>40.049999999999997</v>
      </c>
      <c r="E13" s="5">
        <v>75.03</v>
      </c>
      <c r="F13" s="30">
        <f t="shared" si="2"/>
        <v>7.5030000000000001</v>
      </c>
      <c r="G13" s="5">
        <v>0</v>
      </c>
      <c r="H13" s="30">
        <f t="shared" si="3"/>
        <v>0</v>
      </c>
      <c r="I13" s="30"/>
      <c r="J13" s="30">
        <f t="shared" si="4"/>
        <v>0</v>
      </c>
      <c r="K13" s="30">
        <f t="shared" si="0"/>
        <v>47.552999999999997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11</v>
      </c>
      <c r="C14" s="5">
        <v>78.5</v>
      </c>
      <c r="D14" s="30">
        <f t="shared" si="1"/>
        <v>39.25</v>
      </c>
      <c r="E14" s="5">
        <v>76.599999999999994</v>
      </c>
      <c r="F14" s="30">
        <f t="shared" si="2"/>
        <v>7.66</v>
      </c>
      <c r="G14" s="5">
        <v>0</v>
      </c>
      <c r="H14" s="30">
        <f t="shared" si="3"/>
        <v>0</v>
      </c>
      <c r="I14" s="30"/>
      <c r="J14" s="30">
        <f t="shared" si="4"/>
        <v>0</v>
      </c>
      <c r="K14" s="30">
        <f t="shared" si="0"/>
        <v>46.91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167</v>
      </c>
      <c r="C15" s="5">
        <v>74.489999999999995</v>
      </c>
      <c r="D15" s="30">
        <f t="shared" si="1"/>
        <v>37.244999999999997</v>
      </c>
      <c r="E15" s="5">
        <v>79.8</v>
      </c>
      <c r="F15" s="30">
        <f t="shared" si="2"/>
        <v>7.98</v>
      </c>
      <c r="G15" s="5">
        <v>0</v>
      </c>
      <c r="H15" s="30">
        <f t="shared" si="3"/>
        <v>0</v>
      </c>
      <c r="I15" s="30"/>
      <c r="J15" s="30">
        <f t="shared" si="4"/>
        <v>0</v>
      </c>
      <c r="K15" s="30">
        <f t="shared" si="0"/>
        <v>45.224999999999994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168</v>
      </c>
      <c r="C16" s="5">
        <v>64.09</v>
      </c>
      <c r="D16" s="30">
        <f t="shared" si="1"/>
        <v>32.045000000000002</v>
      </c>
      <c r="E16" s="5">
        <v>91.83</v>
      </c>
      <c r="F16" s="30">
        <f t="shared" si="2"/>
        <v>9.1829999999999998</v>
      </c>
      <c r="G16" s="5">
        <v>18.75</v>
      </c>
      <c r="H16" s="30">
        <f t="shared" si="3"/>
        <v>3.75</v>
      </c>
      <c r="I16" s="30"/>
      <c r="J16" s="30">
        <f t="shared" si="4"/>
        <v>0</v>
      </c>
      <c r="K16" s="30">
        <f t="shared" si="0"/>
        <v>44.978000000000002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169</v>
      </c>
      <c r="C17" s="5">
        <v>73.577820000000003</v>
      </c>
      <c r="D17" s="30">
        <f t="shared" si="1"/>
        <v>36.788910000000001</v>
      </c>
      <c r="E17" s="5">
        <v>73.400000000000006</v>
      </c>
      <c r="F17" s="30">
        <f t="shared" si="2"/>
        <v>7.3400000000000007</v>
      </c>
      <c r="G17" s="5">
        <v>0</v>
      </c>
      <c r="H17" s="30">
        <f t="shared" si="3"/>
        <v>0</v>
      </c>
      <c r="I17" s="30"/>
      <c r="J17" s="30">
        <f t="shared" si="4"/>
        <v>0</v>
      </c>
      <c r="K17" s="30">
        <f t="shared" si="0"/>
        <v>44.128910000000005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170</v>
      </c>
      <c r="C18" s="5">
        <v>70.13</v>
      </c>
      <c r="D18" s="30">
        <f t="shared" si="1"/>
        <v>35.064999999999998</v>
      </c>
      <c r="E18" s="5">
        <v>74.8</v>
      </c>
      <c r="F18" s="30">
        <f t="shared" si="2"/>
        <v>7.48</v>
      </c>
      <c r="G18" s="5">
        <v>0</v>
      </c>
      <c r="H18" s="30">
        <f t="shared" si="3"/>
        <v>0</v>
      </c>
      <c r="I18" s="30"/>
      <c r="J18" s="30">
        <f t="shared" si="4"/>
        <v>0</v>
      </c>
      <c r="K18" s="30">
        <f t="shared" si="0"/>
        <v>42.545000000000002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8" customHeigh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8" customHeight="1" x14ac:dyDescent="0.25">
      <c r="A21" s="3"/>
      <c r="B21" s="28" t="s">
        <v>378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8" customHeight="1" x14ac:dyDescent="0.25">
      <c r="A22" s="3"/>
      <c r="B22" s="28" t="s">
        <v>375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8" customHeight="1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8" customHeight="1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8" customHeight="1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8" customHeight="1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8" customHeight="1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8" customHeight="1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8" customHeight="1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8" customHeight="1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8" customHeight="1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" customHeight="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6" ht="18" customHeight="1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mergeCells count="23">
    <mergeCell ref="L10:N10"/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5:N5"/>
    <mergeCell ref="L6:N6"/>
    <mergeCell ref="L7:N7"/>
    <mergeCell ref="L8:N8"/>
    <mergeCell ref="L9:N9"/>
    <mergeCell ref="L17:N17"/>
    <mergeCell ref="L18:N18"/>
    <mergeCell ref="L11:N11"/>
    <mergeCell ref="L12:N12"/>
    <mergeCell ref="L13:N13"/>
    <mergeCell ref="L14:N14"/>
    <mergeCell ref="L15:N15"/>
    <mergeCell ref="L16:N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172</v>
      </c>
      <c r="C5" s="5">
        <v>68.5</v>
      </c>
      <c r="D5" s="30">
        <f>(C5*0.5)</f>
        <v>34.25</v>
      </c>
      <c r="E5" s="5">
        <v>68.03</v>
      </c>
      <c r="F5" s="30">
        <f>(E5*0.1)</f>
        <v>6.8030000000000008</v>
      </c>
      <c r="G5" s="5">
        <v>92.5</v>
      </c>
      <c r="H5" s="30">
        <f>(G5*0.2)</f>
        <v>18.5</v>
      </c>
      <c r="I5" s="30"/>
      <c r="J5" s="30">
        <f>(I5*0.2)</f>
        <v>0</v>
      </c>
      <c r="K5" s="30">
        <f t="shared" ref="K5:K24" si="0">(D5+F5+H5+J5)</f>
        <v>59.552999999999997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173</v>
      </c>
      <c r="C6" s="5">
        <v>62.94</v>
      </c>
      <c r="D6" s="30">
        <f t="shared" ref="D6:D24" si="1">(C6*0.5)</f>
        <v>31.47</v>
      </c>
      <c r="E6" s="5">
        <v>81.8</v>
      </c>
      <c r="F6" s="30">
        <f t="shared" ref="F6:F24" si="2">(E6*0.1)</f>
        <v>8.18</v>
      </c>
      <c r="G6" s="5">
        <v>86.25</v>
      </c>
      <c r="H6" s="30">
        <f t="shared" ref="H6:H24" si="3">(G6*0.2)</f>
        <v>17.25</v>
      </c>
      <c r="I6" s="30"/>
      <c r="J6" s="30">
        <f t="shared" ref="J6:J24" si="4">(I6*0.2)</f>
        <v>0</v>
      </c>
      <c r="K6" s="30">
        <f t="shared" si="0"/>
        <v>56.9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174</v>
      </c>
      <c r="C7" s="5">
        <v>62.535539999999997</v>
      </c>
      <c r="D7" s="30">
        <f t="shared" si="1"/>
        <v>31.267769999999999</v>
      </c>
      <c r="E7" s="5">
        <v>75.03</v>
      </c>
      <c r="F7" s="30">
        <f t="shared" si="2"/>
        <v>7.5030000000000001</v>
      </c>
      <c r="G7" s="5">
        <v>87.5</v>
      </c>
      <c r="H7" s="30">
        <f t="shared" si="3"/>
        <v>17.5</v>
      </c>
      <c r="I7" s="30"/>
      <c r="J7" s="30">
        <f t="shared" si="4"/>
        <v>0</v>
      </c>
      <c r="K7" s="30">
        <f t="shared" si="0"/>
        <v>56.270769999999999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175</v>
      </c>
      <c r="C8" s="5">
        <v>79.81</v>
      </c>
      <c r="D8" s="30">
        <f t="shared" si="1"/>
        <v>39.905000000000001</v>
      </c>
      <c r="E8" s="5">
        <v>76.2</v>
      </c>
      <c r="F8" s="30">
        <f t="shared" si="2"/>
        <v>7.620000000000001</v>
      </c>
      <c r="G8" s="5">
        <v>40</v>
      </c>
      <c r="H8" s="30">
        <f t="shared" si="3"/>
        <v>8</v>
      </c>
      <c r="I8" s="30"/>
      <c r="J8" s="30">
        <f t="shared" si="4"/>
        <v>0</v>
      </c>
      <c r="K8" s="30">
        <f t="shared" si="0"/>
        <v>55.525000000000006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176</v>
      </c>
      <c r="C9" s="5">
        <v>83.858099999999993</v>
      </c>
      <c r="D9" s="30">
        <f t="shared" si="1"/>
        <v>41.929049999999997</v>
      </c>
      <c r="E9" s="5">
        <v>72</v>
      </c>
      <c r="F9" s="30">
        <f t="shared" si="2"/>
        <v>7.2</v>
      </c>
      <c r="G9" s="5">
        <v>26.25</v>
      </c>
      <c r="H9" s="30">
        <f t="shared" si="3"/>
        <v>5.25</v>
      </c>
      <c r="I9" s="30"/>
      <c r="J9" s="30">
        <f t="shared" si="4"/>
        <v>0</v>
      </c>
      <c r="K9" s="30">
        <f t="shared" si="0"/>
        <v>54.379049999999999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177</v>
      </c>
      <c r="C10" s="5">
        <v>76.39</v>
      </c>
      <c r="D10" s="30">
        <f t="shared" si="1"/>
        <v>38.195</v>
      </c>
      <c r="E10" s="5">
        <v>68.03</v>
      </c>
      <c r="F10" s="30">
        <f t="shared" si="2"/>
        <v>6.8030000000000008</v>
      </c>
      <c r="G10" s="5">
        <v>45</v>
      </c>
      <c r="H10" s="30">
        <f t="shared" si="3"/>
        <v>9</v>
      </c>
      <c r="I10" s="30"/>
      <c r="J10" s="30">
        <f t="shared" si="4"/>
        <v>0</v>
      </c>
      <c r="K10" s="30">
        <f t="shared" si="0"/>
        <v>53.998000000000005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178</v>
      </c>
      <c r="C11" s="5">
        <v>83.236599999999996</v>
      </c>
      <c r="D11" s="30">
        <f t="shared" si="1"/>
        <v>41.618299999999998</v>
      </c>
      <c r="E11" s="5">
        <v>65.7</v>
      </c>
      <c r="F11" s="30">
        <f t="shared" si="2"/>
        <v>6.57</v>
      </c>
      <c r="G11" s="5">
        <v>26.25</v>
      </c>
      <c r="H11" s="30">
        <f t="shared" si="3"/>
        <v>5.25</v>
      </c>
      <c r="I11" s="30"/>
      <c r="J11" s="30">
        <f t="shared" si="4"/>
        <v>0</v>
      </c>
      <c r="K11" s="30">
        <f t="shared" si="0"/>
        <v>53.438299999999998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179</v>
      </c>
      <c r="C12" s="5">
        <v>82.800790000000006</v>
      </c>
      <c r="D12" s="30">
        <f t="shared" si="1"/>
        <v>41.400395000000003</v>
      </c>
      <c r="E12" s="5">
        <v>66.16</v>
      </c>
      <c r="F12" s="30">
        <f t="shared" si="2"/>
        <v>6.6159999999999997</v>
      </c>
      <c r="G12" s="5">
        <v>26.25</v>
      </c>
      <c r="H12" s="30">
        <f t="shared" si="3"/>
        <v>5.25</v>
      </c>
      <c r="I12" s="30"/>
      <c r="J12" s="30">
        <f t="shared" si="4"/>
        <v>0</v>
      </c>
      <c r="K12" s="30">
        <f t="shared" si="0"/>
        <v>53.266395000000003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180</v>
      </c>
      <c r="C13" s="5">
        <v>81.900000000000006</v>
      </c>
      <c r="D13" s="30">
        <f t="shared" si="1"/>
        <v>40.950000000000003</v>
      </c>
      <c r="E13" s="5">
        <v>69.900000000000006</v>
      </c>
      <c r="F13" s="30">
        <f t="shared" si="2"/>
        <v>6.9900000000000011</v>
      </c>
      <c r="G13" s="5">
        <v>12.5</v>
      </c>
      <c r="H13" s="30">
        <f t="shared" si="3"/>
        <v>2.5</v>
      </c>
      <c r="I13" s="30"/>
      <c r="J13" s="30">
        <f t="shared" si="4"/>
        <v>0</v>
      </c>
      <c r="K13" s="30">
        <f t="shared" si="0"/>
        <v>50.440000000000005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181</v>
      </c>
      <c r="C14" s="5">
        <v>77.462289999999996</v>
      </c>
      <c r="D14" s="30">
        <f t="shared" si="1"/>
        <v>38.731144999999998</v>
      </c>
      <c r="E14" s="5">
        <v>78</v>
      </c>
      <c r="F14" s="30">
        <f t="shared" si="2"/>
        <v>7.8000000000000007</v>
      </c>
      <c r="G14" s="5">
        <v>18.75</v>
      </c>
      <c r="H14" s="30">
        <f t="shared" si="3"/>
        <v>3.75</v>
      </c>
      <c r="I14" s="30"/>
      <c r="J14" s="30">
        <f t="shared" si="4"/>
        <v>0</v>
      </c>
      <c r="K14" s="30">
        <f t="shared" si="0"/>
        <v>50.281144999999995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182</v>
      </c>
      <c r="C15" s="5">
        <v>77.490110000000001</v>
      </c>
      <c r="D15" s="30">
        <f t="shared" si="1"/>
        <v>38.745055000000001</v>
      </c>
      <c r="E15" s="5">
        <v>79.23</v>
      </c>
      <c r="F15" s="30">
        <f t="shared" si="2"/>
        <v>7.9230000000000009</v>
      </c>
      <c r="G15" s="5">
        <v>17.5</v>
      </c>
      <c r="H15" s="30">
        <f t="shared" si="3"/>
        <v>3.5</v>
      </c>
      <c r="I15" s="30"/>
      <c r="J15" s="30">
        <f t="shared" si="4"/>
        <v>0</v>
      </c>
      <c r="K15" s="30">
        <f t="shared" si="0"/>
        <v>50.168055000000003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183</v>
      </c>
      <c r="C16" s="5">
        <v>79.66</v>
      </c>
      <c r="D16" s="30">
        <f t="shared" si="1"/>
        <v>39.83</v>
      </c>
      <c r="E16" s="5">
        <v>62.9</v>
      </c>
      <c r="F16" s="30">
        <f t="shared" si="2"/>
        <v>6.29</v>
      </c>
      <c r="G16" s="5">
        <v>20</v>
      </c>
      <c r="H16" s="30">
        <f t="shared" si="3"/>
        <v>4</v>
      </c>
      <c r="I16" s="30"/>
      <c r="J16" s="30">
        <f t="shared" si="4"/>
        <v>0</v>
      </c>
      <c r="K16" s="30">
        <f t="shared" si="0"/>
        <v>50.12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184</v>
      </c>
      <c r="C17" s="5">
        <v>73.7</v>
      </c>
      <c r="D17" s="30">
        <f t="shared" si="1"/>
        <v>36.85</v>
      </c>
      <c r="E17" s="5">
        <v>77.36</v>
      </c>
      <c r="F17" s="30">
        <f t="shared" si="2"/>
        <v>7.7360000000000007</v>
      </c>
      <c r="G17" s="5">
        <v>27.5</v>
      </c>
      <c r="H17" s="30">
        <f t="shared" si="3"/>
        <v>5.5</v>
      </c>
      <c r="I17" s="30"/>
      <c r="J17" s="30">
        <f t="shared" si="4"/>
        <v>0</v>
      </c>
      <c r="K17" s="30">
        <f t="shared" si="0"/>
        <v>50.085999999999999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185</v>
      </c>
      <c r="C18" s="5">
        <v>82.05</v>
      </c>
      <c r="D18" s="30">
        <f t="shared" si="1"/>
        <v>41.024999999999999</v>
      </c>
      <c r="E18" s="5">
        <v>89.6</v>
      </c>
      <c r="F18" s="30">
        <f t="shared" si="2"/>
        <v>8.9599999999999991</v>
      </c>
      <c r="G18" s="5">
        <v>0</v>
      </c>
      <c r="H18" s="30">
        <f t="shared" si="3"/>
        <v>0</v>
      </c>
      <c r="I18" s="30"/>
      <c r="J18" s="30">
        <f t="shared" si="4"/>
        <v>0</v>
      </c>
      <c r="K18" s="30">
        <f t="shared" si="0"/>
        <v>49.984999999999999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4" t="s">
        <v>186</v>
      </c>
      <c r="C19" s="5">
        <v>77.099999999999994</v>
      </c>
      <c r="D19" s="30">
        <f t="shared" si="1"/>
        <v>38.549999999999997</v>
      </c>
      <c r="E19" s="5">
        <v>73</v>
      </c>
      <c r="F19" s="30">
        <f t="shared" si="2"/>
        <v>7.3000000000000007</v>
      </c>
      <c r="G19" s="5">
        <v>17.5</v>
      </c>
      <c r="H19" s="30">
        <f t="shared" si="3"/>
        <v>3.5</v>
      </c>
      <c r="I19" s="30"/>
      <c r="J19" s="30">
        <f t="shared" si="4"/>
        <v>0</v>
      </c>
      <c r="K19" s="30">
        <f t="shared" si="0"/>
        <v>49.349999999999994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4" t="s">
        <v>187</v>
      </c>
      <c r="C20" s="5">
        <v>73.085319999999996</v>
      </c>
      <c r="D20" s="30">
        <f t="shared" si="1"/>
        <v>36.542659999999998</v>
      </c>
      <c r="E20" s="5">
        <v>72.930000000000007</v>
      </c>
      <c r="F20" s="30">
        <f t="shared" si="2"/>
        <v>7.293000000000001</v>
      </c>
      <c r="G20" s="5">
        <v>23.75</v>
      </c>
      <c r="H20" s="30">
        <f t="shared" si="3"/>
        <v>4.75</v>
      </c>
      <c r="I20" s="30"/>
      <c r="J20" s="30">
        <f t="shared" si="4"/>
        <v>0</v>
      </c>
      <c r="K20" s="30">
        <f t="shared" si="0"/>
        <v>48.585659999999997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4" t="s">
        <v>188</v>
      </c>
      <c r="C21" s="5">
        <v>77.551820000000006</v>
      </c>
      <c r="D21" s="30">
        <f t="shared" si="1"/>
        <v>38.775910000000003</v>
      </c>
      <c r="E21" s="5">
        <v>68</v>
      </c>
      <c r="F21" s="30">
        <f t="shared" si="2"/>
        <v>6.8000000000000007</v>
      </c>
      <c r="G21" s="5">
        <v>15</v>
      </c>
      <c r="H21" s="30">
        <f t="shared" si="3"/>
        <v>3</v>
      </c>
      <c r="I21" s="30"/>
      <c r="J21" s="30">
        <f t="shared" si="4"/>
        <v>0</v>
      </c>
      <c r="K21" s="30">
        <f t="shared" si="0"/>
        <v>48.575910000000007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4" t="s">
        <v>189</v>
      </c>
      <c r="C22" s="5">
        <v>78.691500000000005</v>
      </c>
      <c r="D22" s="30">
        <f t="shared" si="1"/>
        <v>39.345750000000002</v>
      </c>
      <c r="E22" s="5">
        <v>85.3</v>
      </c>
      <c r="F22" s="30">
        <f t="shared" si="2"/>
        <v>8.5299999999999994</v>
      </c>
      <c r="G22" s="5">
        <v>0</v>
      </c>
      <c r="H22" s="30">
        <f t="shared" si="3"/>
        <v>0</v>
      </c>
      <c r="I22" s="30"/>
      <c r="J22" s="30">
        <f t="shared" si="4"/>
        <v>0</v>
      </c>
      <c r="K22" s="30">
        <f t="shared" si="0"/>
        <v>47.875750000000004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27">
        <v>19</v>
      </c>
      <c r="B23" s="4" t="s">
        <v>190</v>
      </c>
      <c r="C23" s="5">
        <v>77.510000000000005</v>
      </c>
      <c r="D23" s="30">
        <f t="shared" si="1"/>
        <v>38.755000000000003</v>
      </c>
      <c r="E23" s="5">
        <v>88.6</v>
      </c>
      <c r="F23" s="30">
        <f t="shared" si="2"/>
        <v>8.86</v>
      </c>
      <c r="G23" s="5">
        <v>0</v>
      </c>
      <c r="H23" s="30">
        <f t="shared" si="3"/>
        <v>0</v>
      </c>
      <c r="I23" s="30"/>
      <c r="J23" s="30">
        <f t="shared" si="4"/>
        <v>0</v>
      </c>
      <c r="K23" s="30">
        <f t="shared" si="0"/>
        <v>47.615000000000002</v>
      </c>
      <c r="L23" s="40" t="s">
        <v>369</v>
      </c>
      <c r="M23" s="40"/>
      <c r="N23" s="40"/>
      <c r="O23" s="2"/>
      <c r="P23" s="2"/>
      <c r="Q23" s="2"/>
    </row>
    <row r="24" spans="1:17" ht="18" customHeight="1" x14ac:dyDescent="0.25">
      <c r="A24" s="27">
        <v>20</v>
      </c>
      <c r="B24" s="4" t="s">
        <v>191</v>
      </c>
      <c r="C24" s="5">
        <v>68.739999999999995</v>
      </c>
      <c r="D24" s="30">
        <f t="shared" si="1"/>
        <v>34.369999999999997</v>
      </c>
      <c r="E24" s="5">
        <v>67.33</v>
      </c>
      <c r="F24" s="30">
        <f t="shared" si="2"/>
        <v>6.7330000000000005</v>
      </c>
      <c r="G24" s="5">
        <v>32.5</v>
      </c>
      <c r="H24" s="30">
        <f t="shared" si="3"/>
        <v>6.5</v>
      </c>
      <c r="I24" s="30"/>
      <c r="J24" s="30">
        <f t="shared" si="4"/>
        <v>0</v>
      </c>
      <c r="K24" s="30">
        <f t="shared" si="0"/>
        <v>47.602999999999994</v>
      </c>
      <c r="L24" s="40" t="s">
        <v>369</v>
      </c>
      <c r="M24" s="40"/>
      <c r="N24" s="40"/>
      <c r="O24" s="2"/>
      <c r="P24" s="2"/>
      <c r="Q24" s="2"/>
    </row>
    <row r="25" spans="1:17" ht="18" customHeight="1" x14ac:dyDescent="0.25">
      <c r="A25" s="27">
        <v>21</v>
      </c>
      <c r="B25" s="4" t="s">
        <v>192</v>
      </c>
      <c r="C25" s="5">
        <v>69.435569999999998</v>
      </c>
      <c r="D25" s="30">
        <f t="shared" ref="D25:D40" si="5">(C25*0.5)</f>
        <v>34.717784999999999</v>
      </c>
      <c r="E25" s="5">
        <v>72</v>
      </c>
      <c r="F25" s="30">
        <f t="shared" ref="F25:F40" si="6">(E25*0.1)</f>
        <v>7.2</v>
      </c>
      <c r="G25" s="5">
        <v>27.5</v>
      </c>
      <c r="H25" s="30">
        <f t="shared" ref="H25:H40" si="7">(G25*0.2)</f>
        <v>5.5</v>
      </c>
      <c r="I25" s="30"/>
      <c r="J25" s="30">
        <f t="shared" ref="J25:J40" si="8">(I25*0.2)</f>
        <v>0</v>
      </c>
      <c r="K25" s="30">
        <f t="shared" ref="K25:K40" si="9">(D25+F25+H25+J25)</f>
        <v>47.417785000000002</v>
      </c>
      <c r="L25" s="40" t="s">
        <v>369</v>
      </c>
      <c r="M25" s="40"/>
      <c r="N25" s="40"/>
      <c r="O25" s="2"/>
      <c r="P25" s="2"/>
      <c r="Q25" s="2"/>
    </row>
    <row r="26" spans="1:17" ht="19.5" customHeight="1" x14ac:dyDescent="0.25">
      <c r="A26" s="27">
        <v>22</v>
      </c>
      <c r="B26" s="4" t="s">
        <v>193</v>
      </c>
      <c r="C26" s="5">
        <v>80.511219999999994</v>
      </c>
      <c r="D26" s="30">
        <f t="shared" si="5"/>
        <v>40.255609999999997</v>
      </c>
      <c r="E26" s="5">
        <v>71.3</v>
      </c>
      <c r="F26" s="30">
        <f t="shared" si="6"/>
        <v>7.13</v>
      </c>
      <c r="G26" s="5">
        <v>0</v>
      </c>
      <c r="H26" s="30">
        <f t="shared" si="7"/>
        <v>0</v>
      </c>
      <c r="I26" s="30"/>
      <c r="J26" s="30">
        <f t="shared" si="8"/>
        <v>0</v>
      </c>
      <c r="K26" s="30">
        <f t="shared" si="9"/>
        <v>47.38561</v>
      </c>
      <c r="L26" s="40" t="s">
        <v>369</v>
      </c>
      <c r="M26" s="40"/>
      <c r="N26" s="40"/>
      <c r="O26" s="2"/>
      <c r="P26" s="2"/>
      <c r="Q26" s="2"/>
    </row>
    <row r="27" spans="1:17" ht="18" customHeight="1" x14ac:dyDescent="0.25">
      <c r="A27" s="27">
        <v>23</v>
      </c>
      <c r="B27" s="4" t="s">
        <v>194</v>
      </c>
      <c r="C27" s="5">
        <v>80.05</v>
      </c>
      <c r="D27" s="30">
        <f t="shared" si="5"/>
        <v>40.024999999999999</v>
      </c>
      <c r="E27" s="5">
        <v>66.16</v>
      </c>
      <c r="F27" s="30">
        <f t="shared" si="6"/>
        <v>6.6159999999999997</v>
      </c>
      <c r="G27" s="5">
        <v>0</v>
      </c>
      <c r="H27" s="30">
        <f t="shared" si="7"/>
        <v>0</v>
      </c>
      <c r="I27" s="30"/>
      <c r="J27" s="30">
        <f t="shared" si="8"/>
        <v>0</v>
      </c>
      <c r="K27" s="30">
        <f t="shared" si="9"/>
        <v>46.640999999999998</v>
      </c>
      <c r="L27" s="40" t="s">
        <v>369</v>
      </c>
      <c r="M27" s="40"/>
      <c r="N27" s="40"/>
      <c r="O27" s="2"/>
      <c r="P27" s="2"/>
      <c r="Q27" s="2"/>
    </row>
    <row r="28" spans="1:17" ht="18" customHeight="1" x14ac:dyDescent="0.25">
      <c r="A28" s="27">
        <v>24</v>
      </c>
      <c r="B28" s="4" t="s">
        <v>195</v>
      </c>
      <c r="C28" s="5">
        <v>62.561570000000003</v>
      </c>
      <c r="D28" s="30">
        <f t="shared" si="5"/>
        <v>31.280785000000002</v>
      </c>
      <c r="E28" s="5">
        <v>74.33</v>
      </c>
      <c r="F28" s="30">
        <f t="shared" si="6"/>
        <v>7.4329999999999998</v>
      </c>
      <c r="G28" s="5">
        <v>38.75</v>
      </c>
      <c r="H28" s="30">
        <f t="shared" si="7"/>
        <v>7.75</v>
      </c>
      <c r="I28" s="30"/>
      <c r="J28" s="30">
        <f t="shared" si="8"/>
        <v>0</v>
      </c>
      <c r="K28" s="30">
        <f t="shared" si="9"/>
        <v>46.463785000000001</v>
      </c>
      <c r="L28" s="40" t="s">
        <v>369</v>
      </c>
      <c r="M28" s="40"/>
      <c r="N28" s="40"/>
      <c r="O28" s="2"/>
      <c r="P28" s="2"/>
      <c r="Q28" s="2"/>
    </row>
    <row r="29" spans="1:17" ht="18" customHeight="1" x14ac:dyDescent="0.25">
      <c r="A29" s="27">
        <v>25</v>
      </c>
      <c r="B29" s="4" t="s">
        <v>196</v>
      </c>
      <c r="C29" s="5">
        <v>74.69</v>
      </c>
      <c r="D29" s="30">
        <f t="shared" si="5"/>
        <v>37.344999999999999</v>
      </c>
      <c r="E29" s="5">
        <v>86</v>
      </c>
      <c r="F29" s="30">
        <f t="shared" si="6"/>
        <v>8.6</v>
      </c>
      <c r="G29" s="5">
        <v>0</v>
      </c>
      <c r="H29" s="30">
        <f t="shared" si="7"/>
        <v>0</v>
      </c>
      <c r="I29" s="30"/>
      <c r="J29" s="30">
        <f t="shared" si="8"/>
        <v>0</v>
      </c>
      <c r="K29" s="30">
        <f t="shared" si="9"/>
        <v>45.945</v>
      </c>
      <c r="L29" s="40" t="s">
        <v>369</v>
      </c>
      <c r="M29" s="40"/>
      <c r="N29" s="40"/>
      <c r="O29" s="2"/>
      <c r="P29" s="2"/>
      <c r="Q29" s="2"/>
    </row>
    <row r="30" spans="1:17" ht="18" customHeight="1" x14ac:dyDescent="0.25">
      <c r="A30" s="27">
        <v>26</v>
      </c>
      <c r="B30" s="4" t="s">
        <v>197</v>
      </c>
      <c r="C30" s="5">
        <v>64.95</v>
      </c>
      <c r="D30" s="30">
        <f t="shared" si="5"/>
        <v>32.475000000000001</v>
      </c>
      <c r="E30" s="5">
        <v>66.86</v>
      </c>
      <c r="F30" s="30">
        <f t="shared" si="6"/>
        <v>6.6859999999999999</v>
      </c>
      <c r="G30" s="5">
        <v>32.5</v>
      </c>
      <c r="H30" s="30">
        <f t="shared" si="7"/>
        <v>6.5</v>
      </c>
      <c r="I30" s="30"/>
      <c r="J30" s="30">
        <f t="shared" si="8"/>
        <v>0</v>
      </c>
      <c r="K30" s="30">
        <f t="shared" si="9"/>
        <v>45.661000000000001</v>
      </c>
      <c r="L30" s="40" t="s">
        <v>369</v>
      </c>
      <c r="M30" s="40"/>
      <c r="N30" s="40"/>
      <c r="O30" s="2"/>
      <c r="P30" s="2"/>
      <c r="Q30" s="2"/>
    </row>
    <row r="31" spans="1:17" ht="18" customHeight="1" x14ac:dyDescent="0.25">
      <c r="A31" s="27">
        <v>27</v>
      </c>
      <c r="B31" s="4" t="s">
        <v>198</v>
      </c>
      <c r="C31" s="5">
        <v>75.31</v>
      </c>
      <c r="D31" s="30">
        <f t="shared" si="5"/>
        <v>37.655000000000001</v>
      </c>
      <c r="E31" s="5">
        <v>78.2</v>
      </c>
      <c r="F31" s="30">
        <f t="shared" si="6"/>
        <v>7.82</v>
      </c>
      <c r="G31" s="5">
        <v>0</v>
      </c>
      <c r="H31" s="30">
        <f t="shared" si="7"/>
        <v>0</v>
      </c>
      <c r="I31" s="30"/>
      <c r="J31" s="30">
        <f t="shared" si="8"/>
        <v>0</v>
      </c>
      <c r="K31" s="30">
        <f t="shared" si="9"/>
        <v>45.475000000000001</v>
      </c>
      <c r="L31" s="40" t="s">
        <v>369</v>
      </c>
      <c r="M31" s="40"/>
      <c r="N31" s="40"/>
      <c r="O31" s="2"/>
      <c r="P31" s="2"/>
      <c r="Q31" s="2"/>
    </row>
    <row r="32" spans="1:17" ht="18" customHeight="1" x14ac:dyDescent="0.25">
      <c r="A32" s="27">
        <v>28</v>
      </c>
      <c r="B32" s="4" t="s">
        <v>199</v>
      </c>
      <c r="C32" s="5">
        <v>73.87</v>
      </c>
      <c r="D32" s="30">
        <f t="shared" si="5"/>
        <v>36.935000000000002</v>
      </c>
      <c r="E32" s="5">
        <v>79</v>
      </c>
      <c r="F32" s="30">
        <f t="shared" si="6"/>
        <v>7.9</v>
      </c>
      <c r="G32" s="5">
        <v>0</v>
      </c>
      <c r="H32" s="30">
        <f t="shared" si="7"/>
        <v>0</v>
      </c>
      <c r="I32" s="30"/>
      <c r="J32" s="30">
        <f t="shared" si="8"/>
        <v>0</v>
      </c>
      <c r="K32" s="30">
        <f t="shared" si="9"/>
        <v>44.835000000000001</v>
      </c>
      <c r="L32" s="40" t="s">
        <v>369</v>
      </c>
      <c r="M32" s="40"/>
      <c r="N32" s="40"/>
      <c r="O32" s="2"/>
      <c r="P32" s="2"/>
      <c r="Q32" s="2"/>
    </row>
    <row r="33" spans="1:17" ht="18" customHeight="1" x14ac:dyDescent="0.25">
      <c r="A33" s="27">
        <v>29</v>
      </c>
      <c r="B33" s="4" t="s">
        <v>200</v>
      </c>
      <c r="C33" s="5">
        <v>66.102109999999996</v>
      </c>
      <c r="D33" s="30">
        <f t="shared" si="5"/>
        <v>33.051054999999998</v>
      </c>
      <c r="E33" s="5">
        <v>69.900000000000006</v>
      </c>
      <c r="F33" s="30">
        <f t="shared" si="6"/>
        <v>6.9900000000000011</v>
      </c>
      <c r="G33" s="5">
        <v>23.75</v>
      </c>
      <c r="H33" s="30">
        <f t="shared" si="7"/>
        <v>4.75</v>
      </c>
      <c r="I33" s="30"/>
      <c r="J33" s="30">
        <f t="shared" si="8"/>
        <v>0</v>
      </c>
      <c r="K33" s="30">
        <f t="shared" si="9"/>
        <v>44.791055</v>
      </c>
      <c r="L33" s="40" t="s">
        <v>369</v>
      </c>
      <c r="M33" s="40"/>
      <c r="N33" s="40"/>
      <c r="O33" s="2"/>
      <c r="P33" s="2"/>
      <c r="Q33" s="2"/>
    </row>
    <row r="34" spans="1:17" ht="18" customHeight="1" x14ac:dyDescent="0.25">
      <c r="A34" s="27">
        <v>30</v>
      </c>
      <c r="B34" s="4" t="s">
        <v>201</v>
      </c>
      <c r="C34" s="5">
        <v>74.52</v>
      </c>
      <c r="D34" s="30">
        <f t="shared" si="5"/>
        <v>37.26</v>
      </c>
      <c r="E34" s="5">
        <v>71.599999999999994</v>
      </c>
      <c r="F34" s="30">
        <f t="shared" si="6"/>
        <v>7.16</v>
      </c>
      <c r="G34" s="5">
        <v>0</v>
      </c>
      <c r="H34" s="30">
        <f t="shared" si="7"/>
        <v>0</v>
      </c>
      <c r="I34" s="30"/>
      <c r="J34" s="30">
        <f t="shared" si="8"/>
        <v>0</v>
      </c>
      <c r="K34" s="30">
        <f t="shared" si="9"/>
        <v>44.42</v>
      </c>
      <c r="L34" s="40" t="s">
        <v>369</v>
      </c>
      <c r="M34" s="40"/>
      <c r="N34" s="40"/>
      <c r="O34" s="2"/>
      <c r="P34" s="2"/>
      <c r="Q34" s="2"/>
    </row>
    <row r="35" spans="1:17" ht="18" customHeight="1" x14ac:dyDescent="0.25">
      <c r="A35" s="27">
        <v>31</v>
      </c>
      <c r="B35" s="4" t="s">
        <v>202</v>
      </c>
      <c r="C35" s="5">
        <v>71.95</v>
      </c>
      <c r="D35" s="30">
        <f t="shared" si="5"/>
        <v>35.975000000000001</v>
      </c>
      <c r="E35" s="5">
        <v>80.63</v>
      </c>
      <c r="F35" s="30">
        <f t="shared" si="6"/>
        <v>8.0630000000000006</v>
      </c>
      <c r="G35" s="5">
        <v>0</v>
      </c>
      <c r="H35" s="30">
        <f t="shared" si="7"/>
        <v>0</v>
      </c>
      <c r="I35" s="30"/>
      <c r="J35" s="30">
        <f t="shared" si="8"/>
        <v>0</v>
      </c>
      <c r="K35" s="30">
        <f t="shared" si="9"/>
        <v>44.038000000000004</v>
      </c>
      <c r="L35" s="40" t="s">
        <v>369</v>
      </c>
      <c r="M35" s="40"/>
      <c r="N35" s="40"/>
      <c r="O35" s="2"/>
      <c r="P35" s="2"/>
      <c r="Q35" s="2"/>
    </row>
    <row r="36" spans="1:17" ht="18" customHeight="1" x14ac:dyDescent="0.25">
      <c r="A36" s="27">
        <v>32</v>
      </c>
      <c r="B36" s="4" t="s">
        <v>203</v>
      </c>
      <c r="C36" s="5">
        <v>74.62</v>
      </c>
      <c r="D36" s="30">
        <f t="shared" si="5"/>
        <v>37.31</v>
      </c>
      <c r="E36" s="5">
        <v>66.86</v>
      </c>
      <c r="F36" s="30">
        <f t="shared" si="6"/>
        <v>6.6859999999999999</v>
      </c>
      <c r="G36" s="5">
        <v>0</v>
      </c>
      <c r="H36" s="30">
        <f t="shared" si="7"/>
        <v>0</v>
      </c>
      <c r="I36" s="30"/>
      <c r="J36" s="30">
        <f t="shared" si="8"/>
        <v>0</v>
      </c>
      <c r="K36" s="30">
        <f t="shared" si="9"/>
        <v>43.996000000000002</v>
      </c>
      <c r="L36" s="40" t="s">
        <v>369</v>
      </c>
      <c r="M36" s="40"/>
      <c r="N36" s="40"/>
      <c r="O36" s="2"/>
      <c r="P36" s="2"/>
      <c r="Q36" s="2"/>
    </row>
    <row r="37" spans="1:17" ht="18" customHeight="1" x14ac:dyDescent="0.25">
      <c r="A37" s="27">
        <v>33</v>
      </c>
      <c r="B37" s="4" t="s">
        <v>204</v>
      </c>
      <c r="C37" s="5">
        <v>71.06</v>
      </c>
      <c r="D37" s="30">
        <f t="shared" si="5"/>
        <v>35.53</v>
      </c>
      <c r="E37" s="5">
        <v>80.16</v>
      </c>
      <c r="F37" s="30">
        <f t="shared" si="6"/>
        <v>8.016</v>
      </c>
      <c r="G37" s="5">
        <v>0</v>
      </c>
      <c r="H37" s="30">
        <f t="shared" si="7"/>
        <v>0</v>
      </c>
      <c r="I37" s="30"/>
      <c r="J37" s="30">
        <f t="shared" si="8"/>
        <v>0</v>
      </c>
      <c r="K37" s="30">
        <f t="shared" si="9"/>
        <v>43.545999999999999</v>
      </c>
      <c r="L37" s="40" t="s">
        <v>369</v>
      </c>
      <c r="M37" s="40"/>
      <c r="N37" s="40"/>
      <c r="O37" s="2"/>
      <c r="P37" s="2"/>
      <c r="Q37" s="2"/>
    </row>
    <row r="38" spans="1:17" ht="18" customHeight="1" x14ac:dyDescent="0.25">
      <c r="A38" s="27">
        <v>34</v>
      </c>
      <c r="B38" s="4" t="s">
        <v>205</v>
      </c>
      <c r="C38" s="5">
        <v>70.959999999999994</v>
      </c>
      <c r="D38" s="30">
        <f t="shared" si="5"/>
        <v>35.479999999999997</v>
      </c>
      <c r="E38" s="5">
        <v>74.8</v>
      </c>
      <c r="F38" s="30">
        <f t="shared" si="6"/>
        <v>7.48</v>
      </c>
      <c r="G38" s="5">
        <v>0</v>
      </c>
      <c r="H38" s="30">
        <f t="shared" si="7"/>
        <v>0</v>
      </c>
      <c r="I38" s="30"/>
      <c r="J38" s="30">
        <f t="shared" si="8"/>
        <v>0</v>
      </c>
      <c r="K38" s="30">
        <f t="shared" si="9"/>
        <v>42.959999999999994</v>
      </c>
      <c r="L38" s="40" t="s">
        <v>369</v>
      </c>
      <c r="M38" s="40"/>
      <c r="N38" s="40"/>
      <c r="O38" s="2"/>
      <c r="P38" s="2"/>
      <c r="Q38" s="2"/>
    </row>
    <row r="39" spans="1:17" ht="18" customHeight="1" x14ac:dyDescent="0.25">
      <c r="A39" s="27">
        <v>35</v>
      </c>
      <c r="B39" s="4" t="s">
        <v>206</v>
      </c>
      <c r="C39" s="5">
        <v>69.430000000000007</v>
      </c>
      <c r="D39" s="30">
        <f t="shared" si="5"/>
        <v>34.715000000000003</v>
      </c>
      <c r="E39" s="5">
        <v>80.8</v>
      </c>
      <c r="F39" s="30">
        <f t="shared" si="6"/>
        <v>8.08</v>
      </c>
      <c r="G39" s="5">
        <v>0</v>
      </c>
      <c r="H39" s="30">
        <f t="shared" si="7"/>
        <v>0</v>
      </c>
      <c r="I39" s="30"/>
      <c r="J39" s="30">
        <f t="shared" si="8"/>
        <v>0</v>
      </c>
      <c r="K39" s="30">
        <f t="shared" si="9"/>
        <v>42.795000000000002</v>
      </c>
      <c r="L39" s="40" t="s">
        <v>369</v>
      </c>
      <c r="M39" s="40"/>
      <c r="N39" s="40"/>
      <c r="O39" s="2"/>
      <c r="P39" s="2"/>
      <c r="Q39" s="2"/>
    </row>
    <row r="40" spans="1:17" ht="18" customHeight="1" x14ac:dyDescent="0.25">
      <c r="A40" s="27">
        <v>36</v>
      </c>
      <c r="B40" s="4" t="s">
        <v>207</v>
      </c>
      <c r="C40" s="5">
        <v>70.08</v>
      </c>
      <c r="D40" s="30">
        <f t="shared" si="5"/>
        <v>35.04</v>
      </c>
      <c r="E40" s="5">
        <v>77.2</v>
      </c>
      <c r="F40" s="30">
        <f t="shared" si="6"/>
        <v>7.7200000000000006</v>
      </c>
      <c r="G40" s="5">
        <v>0</v>
      </c>
      <c r="H40" s="30">
        <f t="shared" si="7"/>
        <v>0</v>
      </c>
      <c r="I40" s="30"/>
      <c r="J40" s="30">
        <f t="shared" si="8"/>
        <v>0</v>
      </c>
      <c r="K40" s="30">
        <f t="shared" si="9"/>
        <v>42.76</v>
      </c>
      <c r="L40" s="40" t="s">
        <v>369</v>
      </c>
      <c r="M40" s="40"/>
      <c r="N40" s="40"/>
      <c r="O40" s="2"/>
      <c r="P40" s="2"/>
      <c r="Q40" s="2"/>
    </row>
    <row r="41" spans="1:17" ht="18" customHeight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8" customHeight="1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 x14ac:dyDescent="0.25">
      <c r="A43" s="3"/>
      <c r="B43" s="28" t="s">
        <v>379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x14ac:dyDescent="0.25">
      <c r="A44" s="3"/>
      <c r="B44" s="28" t="s">
        <v>375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7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mergeCells count="45">
    <mergeCell ref="L10:N10"/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5:N5"/>
    <mergeCell ref="L6:N6"/>
    <mergeCell ref="L7:N7"/>
    <mergeCell ref="L8:N8"/>
    <mergeCell ref="L9:N9"/>
    <mergeCell ref="L22:N22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33:N33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0:N40"/>
    <mergeCell ref="L34:N34"/>
    <mergeCell ref="L35:N35"/>
    <mergeCell ref="L36:N36"/>
    <mergeCell ref="L37:N37"/>
    <mergeCell ref="L38:N38"/>
    <mergeCell ref="L39:N3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0"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4" t="s">
        <v>208</v>
      </c>
      <c r="C5" s="5">
        <v>80.92</v>
      </c>
      <c r="D5" s="30">
        <f>(C5*0.5)</f>
        <v>40.46</v>
      </c>
      <c r="E5" s="5">
        <v>71.760000000000005</v>
      </c>
      <c r="F5" s="30">
        <f>(E5*0.1)</f>
        <v>7.176000000000001</v>
      </c>
      <c r="G5" s="5">
        <v>47.5</v>
      </c>
      <c r="H5" s="30">
        <f>(G5*0.2)</f>
        <v>9.5</v>
      </c>
      <c r="I5" s="30"/>
      <c r="J5" s="30">
        <f>(I5*0.2)</f>
        <v>0</v>
      </c>
      <c r="K5" s="30">
        <f t="shared" ref="K5:K23" si="0">(D5+F5+H5+J5)</f>
        <v>57.136000000000003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4" t="s">
        <v>209</v>
      </c>
      <c r="C6" s="5">
        <v>89.645219999999995</v>
      </c>
      <c r="D6" s="30">
        <f t="shared" ref="D6:D23" si="1">(C6*0.5)</f>
        <v>44.822609999999997</v>
      </c>
      <c r="E6" s="5">
        <v>88.33</v>
      </c>
      <c r="F6" s="30">
        <f t="shared" ref="F6:F23" si="2">(E6*0.1)</f>
        <v>8.8330000000000002</v>
      </c>
      <c r="G6" s="5">
        <v>0</v>
      </c>
      <c r="H6" s="30">
        <f t="shared" ref="H6:H23" si="3">(G6*0.2)</f>
        <v>0</v>
      </c>
      <c r="I6" s="30"/>
      <c r="J6" s="30">
        <f t="shared" ref="J6:J23" si="4">(I6*0.2)</f>
        <v>0</v>
      </c>
      <c r="K6" s="30">
        <f t="shared" si="0"/>
        <v>53.655609999999996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4" t="s">
        <v>210</v>
      </c>
      <c r="C7" s="5">
        <v>84.53</v>
      </c>
      <c r="D7" s="30">
        <f t="shared" si="1"/>
        <v>42.265000000000001</v>
      </c>
      <c r="E7" s="5">
        <v>66.63</v>
      </c>
      <c r="F7" s="30">
        <f t="shared" si="2"/>
        <v>6.6630000000000003</v>
      </c>
      <c r="G7" s="5">
        <v>22.5</v>
      </c>
      <c r="H7" s="30">
        <f t="shared" si="3"/>
        <v>4.5</v>
      </c>
      <c r="I7" s="30"/>
      <c r="J7" s="30">
        <f t="shared" si="4"/>
        <v>0</v>
      </c>
      <c r="K7" s="30">
        <f t="shared" si="0"/>
        <v>53.427999999999997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4" t="s">
        <v>211</v>
      </c>
      <c r="C8" s="5">
        <v>79.89</v>
      </c>
      <c r="D8" s="30">
        <f t="shared" si="1"/>
        <v>39.945</v>
      </c>
      <c r="E8" s="5">
        <v>59.86</v>
      </c>
      <c r="F8" s="30">
        <f t="shared" si="2"/>
        <v>5.9860000000000007</v>
      </c>
      <c r="G8" s="5">
        <v>21.25</v>
      </c>
      <c r="H8" s="30">
        <f t="shared" si="3"/>
        <v>4.25</v>
      </c>
      <c r="I8" s="30"/>
      <c r="J8" s="30">
        <f t="shared" si="4"/>
        <v>0</v>
      </c>
      <c r="K8" s="30">
        <f t="shared" si="0"/>
        <v>50.180999999999997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4" t="s">
        <v>212</v>
      </c>
      <c r="C9" s="5">
        <v>83.3</v>
      </c>
      <c r="D9" s="30">
        <f t="shared" si="1"/>
        <v>41.65</v>
      </c>
      <c r="E9" s="5">
        <v>79</v>
      </c>
      <c r="F9" s="30">
        <f t="shared" si="2"/>
        <v>7.9</v>
      </c>
      <c r="G9" s="5">
        <v>0</v>
      </c>
      <c r="H9" s="30">
        <f t="shared" si="3"/>
        <v>0</v>
      </c>
      <c r="I9" s="30"/>
      <c r="J9" s="30">
        <f t="shared" si="4"/>
        <v>0</v>
      </c>
      <c r="K9" s="30">
        <f t="shared" si="0"/>
        <v>49.55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4" t="s">
        <v>213</v>
      </c>
      <c r="C10" s="5">
        <v>73.790000000000006</v>
      </c>
      <c r="D10" s="30">
        <f t="shared" si="1"/>
        <v>36.895000000000003</v>
      </c>
      <c r="E10" s="5">
        <v>72.599999999999994</v>
      </c>
      <c r="F10" s="30">
        <f t="shared" si="2"/>
        <v>7.26</v>
      </c>
      <c r="G10" s="5">
        <v>26.25</v>
      </c>
      <c r="H10" s="30">
        <f t="shared" si="3"/>
        <v>5.25</v>
      </c>
      <c r="I10" s="30"/>
      <c r="J10" s="30">
        <f t="shared" si="4"/>
        <v>0</v>
      </c>
      <c r="K10" s="30">
        <f t="shared" si="0"/>
        <v>49.405000000000001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4" t="s">
        <v>214</v>
      </c>
      <c r="C11" s="5">
        <v>69.680000000000007</v>
      </c>
      <c r="D11" s="30">
        <f t="shared" si="1"/>
        <v>34.840000000000003</v>
      </c>
      <c r="E11" s="5">
        <v>71.53</v>
      </c>
      <c r="F11" s="30">
        <f t="shared" si="2"/>
        <v>7.1530000000000005</v>
      </c>
      <c r="G11" s="5">
        <v>20</v>
      </c>
      <c r="H11" s="30">
        <f t="shared" si="3"/>
        <v>4</v>
      </c>
      <c r="I11" s="30"/>
      <c r="J11" s="30">
        <f t="shared" si="4"/>
        <v>0</v>
      </c>
      <c r="K11" s="30">
        <f t="shared" si="0"/>
        <v>45.993000000000002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4" t="s">
        <v>215</v>
      </c>
      <c r="C12" s="5">
        <v>74.165000000000006</v>
      </c>
      <c r="D12" s="30">
        <f t="shared" si="1"/>
        <v>37.082500000000003</v>
      </c>
      <c r="E12" s="5">
        <v>82.8</v>
      </c>
      <c r="F12" s="30">
        <f t="shared" si="2"/>
        <v>8.2799999999999994</v>
      </c>
      <c r="G12" s="5">
        <v>0</v>
      </c>
      <c r="H12" s="30">
        <f t="shared" si="3"/>
        <v>0</v>
      </c>
      <c r="I12" s="30"/>
      <c r="J12" s="30">
        <f t="shared" si="4"/>
        <v>0</v>
      </c>
      <c r="K12" s="30">
        <f t="shared" si="0"/>
        <v>45.362500000000004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4" t="s">
        <v>216</v>
      </c>
      <c r="C13" s="5">
        <v>63.181399999999996</v>
      </c>
      <c r="D13" s="30">
        <f t="shared" si="1"/>
        <v>31.590699999999998</v>
      </c>
      <c r="E13" s="5">
        <v>78.06</v>
      </c>
      <c r="F13" s="30">
        <f t="shared" si="2"/>
        <v>7.8060000000000009</v>
      </c>
      <c r="G13" s="5">
        <v>26.25</v>
      </c>
      <c r="H13" s="30">
        <f t="shared" si="3"/>
        <v>5.25</v>
      </c>
      <c r="I13" s="30"/>
      <c r="J13" s="30">
        <f t="shared" si="4"/>
        <v>0</v>
      </c>
      <c r="K13" s="30">
        <f t="shared" si="0"/>
        <v>44.646699999999996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4" t="s">
        <v>217</v>
      </c>
      <c r="C14" s="5">
        <v>64.435550000000006</v>
      </c>
      <c r="D14" s="30">
        <f t="shared" si="1"/>
        <v>32.217775000000003</v>
      </c>
      <c r="E14" s="5">
        <v>80.63</v>
      </c>
      <c r="F14" s="30">
        <f t="shared" si="2"/>
        <v>8.0630000000000006</v>
      </c>
      <c r="G14" s="5">
        <v>21.25</v>
      </c>
      <c r="H14" s="30">
        <f t="shared" si="3"/>
        <v>4.25</v>
      </c>
      <c r="I14" s="30"/>
      <c r="J14" s="30">
        <f t="shared" si="4"/>
        <v>0</v>
      </c>
      <c r="K14" s="30">
        <f t="shared" si="0"/>
        <v>44.530775000000006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4" t="s">
        <v>218</v>
      </c>
      <c r="C15" s="5">
        <v>76.048519999999996</v>
      </c>
      <c r="D15" s="30">
        <f t="shared" si="1"/>
        <v>38.024259999999998</v>
      </c>
      <c r="E15" s="5">
        <v>63.83</v>
      </c>
      <c r="F15" s="30">
        <f t="shared" si="2"/>
        <v>6.383</v>
      </c>
      <c r="G15" s="5">
        <v>0</v>
      </c>
      <c r="H15" s="30">
        <f t="shared" si="3"/>
        <v>0</v>
      </c>
      <c r="I15" s="30"/>
      <c r="J15" s="30">
        <f t="shared" si="4"/>
        <v>0</v>
      </c>
      <c r="K15" s="30">
        <f t="shared" si="0"/>
        <v>44.407260000000001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4" t="s">
        <v>219</v>
      </c>
      <c r="C16" s="5">
        <v>63.738259999999997</v>
      </c>
      <c r="D16" s="30">
        <f t="shared" si="1"/>
        <v>31.869129999999998</v>
      </c>
      <c r="E16" s="5">
        <v>65.930000000000007</v>
      </c>
      <c r="F16" s="30">
        <f t="shared" si="2"/>
        <v>6.5930000000000009</v>
      </c>
      <c r="G16" s="5">
        <v>25</v>
      </c>
      <c r="H16" s="30">
        <f t="shared" si="3"/>
        <v>5</v>
      </c>
      <c r="I16" s="30"/>
      <c r="J16" s="30">
        <f t="shared" si="4"/>
        <v>0</v>
      </c>
      <c r="K16" s="30">
        <f t="shared" si="0"/>
        <v>43.462130000000002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4" t="s">
        <v>220</v>
      </c>
      <c r="C17" s="5">
        <v>70.056380000000004</v>
      </c>
      <c r="D17" s="30">
        <f t="shared" si="1"/>
        <v>35.028190000000002</v>
      </c>
      <c r="E17" s="5">
        <v>73.86</v>
      </c>
      <c r="F17" s="30">
        <f t="shared" si="2"/>
        <v>7.3860000000000001</v>
      </c>
      <c r="G17" s="5">
        <v>0</v>
      </c>
      <c r="H17" s="30">
        <f t="shared" si="3"/>
        <v>0</v>
      </c>
      <c r="I17" s="30"/>
      <c r="J17" s="30">
        <f t="shared" si="4"/>
        <v>0</v>
      </c>
      <c r="K17" s="30">
        <f t="shared" si="0"/>
        <v>42.414190000000005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4" t="s">
        <v>221</v>
      </c>
      <c r="C18" s="5">
        <v>61.4</v>
      </c>
      <c r="D18" s="30">
        <f t="shared" si="1"/>
        <v>30.7</v>
      </c>
      <c r="E18" s="5">
        <v>76.900000000000006</v>
      </c>
      <c r="F18" s="30">
        <f t="shared" si="2"/>
        <v>7.6900000000000013</v>
      </c>
      <c r="G18" s="5">
        <v>20</v>
      </c>
      <c r="H18" s="30">
        <f t="shared" si="3"/>
        <v>4</v>
      </c>
      <c r="I18" s="30"/>
      <c r="J18" s="30">
        <f t="shared" si="4"/>
        <v>0</v>
      </c>
      <c r="K18" s="30">
        <f t="shared" si="0"/>
        <v>42.39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4" t="s">
        <v>222</v>
      </c>
      <c r="C19" s="5">
        <v>67.05</v>
      </c>
      <c r="D19" s="30">
        <f t="shared" si="1"/>
        <v>33.524999999999999</v>
      </c>
      <c r="E19" s="5">
        <v>86.7</v>
      </c>
      <c r="F19" s="30">
        <f t="shared" si="2"/>
        <v>8.67</v>
      </c>
      <c r="G19" s="5">
        <v>0</v>
      </c>
      <c r="H19" s="30">
        <f t="shared" si="3"/>
        <v>0</v>
      </c>
      <c r="I19" s="30"/>
      <c r="J19" s="30">
        <f t="shared" si="4"/>
        <v>0</v>
      </c>
      <c r="K19" s="30">
        <f t="shared" si="0"/>
        <v>42.195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4" t="s">
        <v>223</v>
      </c>
      <c r="C20" s="5">
        <v>62.48</v>
      </c>
      <c r="D20" s="30">
        <f t="shared" si="1"/>
        <v>31.24</v>
      </c>
      <c r="E20" s="5">
        <v>71</v>
      </c>
      <c r="F20" s="30">
        <f t="shared" si="2"/>
        <v>7.1000000000000005</v>
      </c>
      <c r="G20" s="5">
        <v>17.5</v>
      </c>
      <c r="H20" s="30">
        <f t="shared" si="3"/>
        <v>3.5</v>
      </c>
      <c r="I20" s="30"/>
      <c r="J20" s="30">
        <f t="shared" si="4"/>
        <v>0</v>
      </c>
      <c r="K20" s="30">
        <f t="shared" si="0"/>
        <v>41.839999999999996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4" t="s">
        <v>224</v>
      </c>
      <c r="C21" s="5">
        <v>57.85</v>
      </c>
      <c r="D21" s="30">
        <f t="shared" si="1"/>
        <v>28.925000000000001</v>
      </c>
      <c r="E21" s="5">
        <v>85.06</v>
      </c>
      <c r="F21" s="30">
        <f t="shared" si="2"/>
        <v>8.5060000000000002</v>
      </c>
      <c r="G21" s="5">
        <v>18.75</v>
      </c>
      <c r="H21" s="30">
        <f t="shared" si="3"/>
        <v>3.75</v>
      </c>
      <c r="I21" s="30"/>
      <c r="J21" s="30">
        <f t="shared" si="4"/>
        <v>0</v>
      </c>
      <c r="K21" s="30">
        <f t="shared" si="0"/>
        <v>41.180999999999997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4" t="s">
        <v>225</v>
      </c>
      <c r="C22" s="5">
        <v>66.319999999999993</v>
      </c>
      <c r="D22" s="30">
        <f t="shared" si="1"/>
        <v>33.159999999999997</v>
      </c>
      <c r="E22" s="5">
        <v>71.599999999999994</v>
      </c>
      <c r="F22" s="30">
        <f t="shared" si="2"/>
        <v>7.16</v>
      </c>
      <c r="G22" s="5">
        <v>0</v>
      </c>
      <c r="H22" s="30">
        <f t="shared" si="3"/>
        <v>0</v>
      </c>
      <c r="I22" s="30"/>
      <c r="J22" s="30">
        <f t="shared" si="4"/>
        <v>0</v>
      </c>
      <c r="K22" s="30">
        <f t="shared" si="0"/>
        <v>40.319999999999993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27">
        <v>19</v>
      </c>
      <c r="B23" s="4" t="s">
        <v>226</v>
      </c>
      <c r="C23" s="5">
        <v>65.332989999999995</v>
      </c>
      <c r="D23" s="30">
        <f t="shared" si="1"/>
        <v>32.666494999999998</v>
      </c>
      <c r="E23" s="5">
        <v>74.099999999999994</v>
      </c>
      <c r="F23" s="30">
        <f t="shared" si="2"/>
        <v>7.41</v>
      </c>
      <c r="G23" s="5">
        <v>0</v>
      </c>
      <c r="H23" s="30">
        <f t="shared" si="3"/>
        <v>0</v>
      </c>
      <c r="I23" s="30"/>
      <c r="J23" s="30">
        <f t="shared" si="4"/>
        <v>0</v>
      </c>
      <c r="K23" s="30">
        <f t="shared" si="0"/>
        <v>40.076494999999994</v>
      </c>
      <c r="L23" s="40" t="s">
        <v>369</v>
      </c>
      <c r="M23" s="40"/>
      <c r="N23" s="40"/>
      <c r="O23" s="2"/>
      <c r="P23" s="2"/>
      <c r="Q23" s="2"/>
    </row>
    <row r="24" spans="1:17" ht="18" customHeight="1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8" customHeight="1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8" customHeight="1" x14ac:dyDescent="0.25">
      <c r="A26" s="3"/>
      <c r="B26" s="28" t="s">
        <v>380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8" customHeight="1" x14ac:dyDescent="0.25">
      <c r="A27" s="3"/>
      <c r="B27" s="28" t="s">
        <v>375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8" customHeight="1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8" customHeight="1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8" customHeight="1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8" customHeight="1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" customHeight="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8" customHeight="1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8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8" customHeigh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8" customHeight="1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8" customHeight="1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8" customHeight="1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8" customHeight="1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7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7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7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7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mergeCells count="28"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16:N16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23:N23"/>
    <mergeCell ref="L17:N17"/>
    <mergeCell ref="L18:N18"/>
    <mergeCell ref="L19:N19"/>
    <mergeCell ref="L20:N20"/>
    <mergeCell ref="L21:N21"/>
    <mergeCell ref="L22:N2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C4" sqref="C4:J4"/>
    </sheetView>
  </sheetViews>
  <sheetFormatPr defaultRowHeight="15" x14ac:dyDescent="0.25"/>
  <cols>
    <col min="1" max="1" width="5.5703125" style="1" customWidth="1"/>
    <col min="2" max="2" width="27.42578125" customWidth="1"/>
    <col min="3" max="3" width="8.42578125" customWidth="1"/>
    <col min="4" max="4" width="8.140625" customWidth="1"/>
    <col min="5" max="5" width="8.42578125" customWidth="1"/>
    <col min="6" max="6" width="8.5703125" customWidth="1"/>
    <col min="7" max="7" width="7.85546875" customWidth="1"/>
    <col min="8" max="8" width="7.28515625" customWidth="1"/>
    <col min="9" max="9" width="8.140625" customWidth="1"/>
    <col min="10" max="10" width="8.42578125" customWidth="1"/>
    <col min="11" max="11" width="15.42578125" customWidth="1"/>
    <col min="12" max="12" width="4.85546875" customWidth="1"/>
    <col min="13" max="13" width="5.28515625" customWidth="1"/>
    <col min="14" max="14" width="6.28515625" customWidth="1"/>
    <col min="15" max="15" width="5" customWidth="1"/>
    <col min="16" max="16" width="5.7109375" customWidth="1"/>
    <col min="17" max="17" width="6" customWidth="1"/>
  </cols>
  <sheetData>
    <row r="1" spans="1:17" ht="35.25" customHeight="1" x14ac:dyDescent="0.25"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75" customHeight="1" x14ac:dyDescent="0.25">
      <c r="B2" s="41" t="s">
        <v>404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6.25" customHeight="1" x14ac:dyDescent="0.25">
      <c r="A3" s="27"/>
      <c r="B3" s="43" t="s">
        <v>0</v>
      </c>
      <c r="C3" s="44" t="s">
        <v>8</v>
      </c>
      <c r="D3" s="44"/>
      <c r="E3" s="44" t="s">
        <v>6</v>
      </c>
      <c r="F3" s="44"/>
      <c r="G3" s="44" t="s">
        <v>7</v>
      </c>
      <c r="H3" s="44"/>
      <c r="I3" s="44" t="s">
        <v>1</v>
      </c>
      <c r="J3" s="44"/>
      <c r="K3" s="43" t="s">
        <v>3</v>
      </c>
      <c r="L3" s="43"/>
      <c r="M3" s="43"/>
      <c r="N3" s="43"/>
      <c r="O3" s="2"/>
      <c r="P3" s="2"/>
      <c r="Q3" s="2"/>
    </row>
    <row r="4" spans="1:17" ht="39.75" customHeight="1" x14ac:dyDescent="0.25">
      <c r="A4" s="27" t="s">
        <v>4</v>
      </c>
      <c r="B4" s="43"/>
      <c r="C4" s="34" t="s">
        <v>2</v>
      </c>
      <c r="D4" s="35">
        <v>0.5</v>
      </c>
      <c r="E4" s="34" t="s">
        <v>2</v>
      </c>
      <c r="F4" s="35">
        <v>0.1</v>
      </c>
      <c r="G4" s="34" t="s">
        <v>2</v>
      </c>
      <c r="H4" s="35">
        <v>0.2</v>
      </c>
      <c r="I4" s="36" t="s">
        <v>2</v>
      </c>
      <c r="J4" s="35">
        <v>0.2</v>
      </c>
      <c r="K4" s="29" t="s">
        <v>9</v>
      </c>
      <c r="L4" s="45" t="s">
        <v>5</v>
      </c>
      <c r="M4" s="45"/>
      <c r="N4" s="45"/>
      <c r="O4" s="2"/>
      <c r="P4" s="2"/>
      <c r="Q4" s="2"/>
    </row>
    <row r="5" spans="1:17" ht="18" customHeight="1" x14ac:dyDescent="0.25">
      <c r="A5" s="27">
        <v>1</v>
      </c>
      <c r="B5" s="7" t="s">
        <v>227</v>
      </c>
      <c r="C5" s="5">
        <v>86.52</v>
      </c>
      <c r="D5" s="30">
        <f>(C5*0.5)</f>
        <v>43.26</v>
      </c>
      <c r="E5" s="8">
        <v>78.400000000000006</v>
      </c>
      <c r="F5" s="30">
        <f>(E5*0.1)</f>
        <v>7.8400000000000007</v>
      </c>
      <c r="G5" s="8">
        <v>25</v>
      </c>
      <c r="H5" s="30">
        <f>(G5*0.2)</f>
        <v>5</v>
      </c>
      <c r="I5" s="30"/>
      <c r="J5" s="30">
        <f>(I5*0.2)</f>
        <v>0</v>
      </c>
      <c r="K5" s="30">
        <f t="shared" ref="K5:K24" si="0">(D5+F5+H5+J5)</f>
        <v>56.1</v>
      </c>
      <c r="L5" s="40" t="s">
        <v>369</v>
      </c>
      <c r="M5" s="40"/>
      <c r="N5" s="40"/>
      <c r="O5" s="2"/>
      <c r="P5" s="2"/>
      <c r="Q5" s="2"/>
    </row>
    <row r="6" spans="1:17" ht="18" customHeight="1" x14ac:dyDescent="0.25">
      <c r="A6" s="27">
        <v>2</v>
      </c>
      <c r="B6" s="7" t="s">
        <v>228</v>
      </c>
      <c r="C6" s="5">
        <v>81.69</v>
      </c>
      <c r="D6" s="30">
        <f t="shared" ref="D6:D24" si="1">(C6*0.5)</f>
        <v>40.844999999999999</v>
      </c>
      <c r="E6" s="8">
        <v>61.26</v>
      </c>
      <c r="F6" s="30">
        <f t="shared" ref="F6:F24" si="2">(E6*0.1)</f>
        <v>6.1260000000000003</v>
      </c>
      <c r="G6" s="8">
        <v>32.5</v>
      </c>
      <c r="H6" s="30">
        <f t="shared" ref="H6:H24" si="3">(G6*0.2)</f>
        <v>6.5</v>
      </c>
      <c r="I6" s="30"/>
      <c r="J6" s="30">
        <f t="shared" ref="J6:J24" si="4">(I6*0.2)</f>
        <v>0</v>
      </c>
      <c r="K6" s="30">
        <f t="shared" si="0"/>
        <v>53.470999999999997</v>
      </c>
      <c r="L6" s="40" t="s">
        <v>369</v>
      </c>
      <c r="M6" s="40"/>
      <c r="N6" s="40"/>
      <c r="O6" s="2"/>
      <c r="P6" s="2"/>
      <c r="Q6" s="2"/>
    </row>
    <row r="7" spans="1:17" ht="18" customHeight="1" x14ac:dyDescent="0.25">
      <c r="A7" s="27">
        <v>3</v>
      </c>
      <c r="B7" s="7" t="s">
        <v>229</v>
      </c>
      <c r="C7" s="5">
        <v>80.223020000000005</v>
      </c>
      <c r="D7" s="30">
        <f t="shared" si="1"/>
        <v>40.111510000000003</v>
      </c>
      <c r="E7" s="8">
        <v>77.599999999999994</v>
      </c>
      <c r="F7" s="30">
        <f t="shared" si="2"/>
        <v>7.76</v>
      </c>
      <c r="G7" s="8">
        <v>25</v>
      </c>
      <c r="H7" s="30">
        <f t="shared" si="3"/>
        <v>5</v>
      </c>
      <c r="I7" s="30"/>
      <c r="J7" s="30">
        <f t="shared" si="4"/>
        <v>0</v>
      </c>
      <c r="K7" s="30">
        <f t="shared" si="0"/>
        <v>52.871510000000001</v>
      </c>
      <c r="L7" s="40" t="s">
        <v>369</v>
      </c>
      <c r="M7" s="40"/>
      <c r="N7" s="40"/>
      <c r="O7" s="2"/>
      <c r="P7" s="2"/>
      <c r="Q7" s="2"/>
    </row>
    <row r="8" spans="1:17" ht="18" customHeight="1" x14ac:dyDescent="0.25">
      <c r="A8" s="27">
        <v>4</v>
      </c>
      <c r="B8" s="7" t="s">
        <v>230</v>
      </c>
      <c r="C8" s="5">
        <v>72.709999999999994</v>
      </c>
      <c r="D8" s="30">
        <f t="shared" si="1"/>
        <v>36.354999999999997</v>
      </c>
      <c r="E8" s="8">
        <v>80.400000000000006</v>
      </c>
      <c r="F8" s="30">
        <f t="shared" si="2"/>
        <v>8.0400000000000009</v>
      </c>
      <c r="G8" s="8">
        <v>38.75</v>
      </c>
      <c r="H8" s="30">
        <f t="shared" si="3"/>
        <v>7.75</v>
      </c>
      <c r="I8" s="30"/>
      <c r="J8" s="30">
        <f t="shared" si="4"/>
        <v>0</v>
      </c>
      <c r="K8" s="30">
        <f t="shared" si="0"/>
        <v>52.144999999999996</v>
      </c>
      <c r="L8" s="40" t="s">
        <v>369</v>
      </c>
      <c r="M8" s="40"/>
      <c r="N8" s="40"/>
      <c r="O8" s="2"/>
      <c r="P8" s="2"/>
      <c r="Q8" s="2"/>
    </row>
    <row r="9" spans="1:17" ht="18" customHeight="1" x14ac:dyDescent="0.25">
      <c r="A9" s="27">
        <v>5</v>
      </c>
      <c r="B9" s="7" t="s">
        <v>231</v>
      </c>
      <c r="C9" s="5">
        <v>77.144000000000005</v>
      </c>
      <c r="D9" s="30">
        <f t="shared" si="1"/>
        <v>38.572000000000003</v>
      </c>
      <c r="E9" s="8">
        <v>74</v>
      </c>
      <c r="F9" s="30">
        <f t="shared" si="2"/>
        <v>7.4</v>
      </c>
      <c r="G9" s="8">
        <v>26.25</v>
      </c>
      <c r="H9" s="30">
        <f t="shared" si="3"/>
        <v>5.25</v>
      </c>
      <c r="I9" s="30"/>
      <c r="J9" s="30">
        <f t="shared" si="4"/>
        <v>0</v>
      </c>
      <c r="K9" s="30">
        <f t="shared" si="0"/>
        <v>51.222000000000001</v>
      </c>
      <c r="L9" s="40" t="s">
        <v>369</v>
      </c>
      <c r="M9" s="40"/>
      <c r="N9" s="40"/>
      <c r="O9" s="2"/>
      <c r="P9" s="2"/>
      <c r="Q9" s="2"/>
    </row>
    <row r="10" spans="1:17" ht="18" customHeight="1" x14ac:dyDescent="0.25">
      <c r="A10" s="27">
        <v>6</v>
      </c>
      <c r="B10" s="7" t="s">
        <v>232</v>
      </c>
      <c r="C10" s="5">
        <v>78.709999999999994</v>
      </c>
      <c r="D10" s="30">
        <f t="shared" si="1"/>
        <v>39.354999999999997</v>
      </c>
      <c r="E10" s="8">
        <v>79.2</v>
      </c>
      <c r="F10" s="30">
        <f t="shared" si="2"/>
        <v>7.9200000000000008</v>
      </c>
      <c r="G10" s="8">
        <v>17.5</v>
      </c>
      <c r="H10" s="30">
        <f t="shared" si="3"/>
        <v>3.5</v>
      </c>
      <c r="I10" s="30"/>
      <c r="J10" s="30">
        <f t="shared" si="4"/>
        <v>0</v>
      </c>
      <c r="K10" s="30">
        <f t="shared" si="0"/>
        <v>50.774999999999999</v>
      </c>
      <c r="L10" s="40" t="s">
        <v>369</v>
      </c>
      <c r="M10" s="40"/>
      <c r="N10" s="40"/>
      <c r="O10" s="2"/>
      <c r="P10" s="2"/>
      <c r="Q10" s="2"/>
    </row>
    <row r="11" spans="1:17" ht="18" customHeight="1" x14ac:dyDescent="0.25">
      <c r="A11" s="27">
        <v>7</v>
      </c>
      <c r="B11" s="7" t="s">
        <v>233</v>
      </c>
      <c r="C11" s="5">
        <v>76.510000000000005</v>
      </c>
      <c r="D11" s="30">
        <f t="shared" si="1"/>
        <v>38.255000000000003</v>
      </c>
      <c r="E11" s="8">
        <v>73.8</v>
      </c>
      <c r="F11" s="30">
        <f t="shared" si="2"/>
        <v>7.38</v>
      </c>
      <c r="G11" s="8">
        <v>21.25</v>
      </c>
      <c r="H11" s="30">
        <f t="shared" si="3"/>
        <v>4.25</v>
      </c>
      <c r="I11" s="30"/>
      <c r="J11" s="30">
        <f t="shared" si="4"/>
        <v>0</v>
      </c>
      <c r="K11" s="30">
        <f t="shared" si="0"/>
        <v>49.885000000000005</v>
      </c>
      <c r="L11" s="40" t="s">
        <v>369</v>
      </c>
      <c r="M11" s="40"/>
      <c r="N11" s="40"/>
      <c r="O11" s="2"/>
      <c r="P11" s="2"/>
      <c r="Q11" s="2"/>
    </row>
    <row r="12" spans="1:17" ht="18" customHeight="1" x14ac:dyDescent="0.25">
      <c r="A12" s="27">
        <v>8</v>
      </c>
      <c r="B12" s="7" t="s">
        <v>234</v>
      </c>
      <c r="C12" s="5">
        <v>83.83</v>
      </c>
      <c r="D12" s="30">
        <f t="shared" si="1"/>
        <v>41.914999999999999</v>
      </c>
      <c r="E12" s="8">
        <v>79.599999999999994</v>
      </c>
      <c r="F12" s="30">
        <f t="shared" si="2"/>
        <v>7.96</v>
      </c>
      <c r="G12" s="8">
        <v>0</v>
      </c>
      <c r="H12" s="30">
        <f t="shared" si="3"/>
        <v>0</v>
      </c>
      <c r="I12" s="30"/>
      <c r="J12" s="30">
        <f t="shared" si="4"/>
        <v>0</v>
      </c>
      <c r="K12" s="30">
        <f t="shared" si="0"/>
        <v>49.875</v>
      </c>
      <c r="L12" s="40" t="s">
        <v>369</v>
      </c>
      <c r="M12" s="40"/>
      <c r="N12" s="40"/>
      <c r="O12" s="2"/>
      <c r="P12" s="2"/>
      <c r="Q12" s="2"/>
    </row>
    <row r="13" spans="1:17" ht="18" customHeight="1" x14ac:dyDescent="0.25">
      <c r="A13" s="27">
        <v>9</v>
      </c>
      <c r="B13" s="7" t="s">
        <v>235</v>
      </c>
      <c r="C13" s="5">
        <v>77.150000000000006</v>
      </c>
      <c r="D13" s="30">
        <f t="shared" si="1"/>
        <v>38.575000000000003</v>
      </c>
      <c r="E13" s="8">
        <v>72.459999999999994</v>
      </c>
      <c r="F13" s="30">
        <f t="shared" si="2"/>
        <v>7.2459999999999996</v>
      </c>
      <c r="G13" s="8">
        <v>20</v>
      </c>
      <c r="H13" s="30">
        <f t="shared" si="3"/>
        <v>4</v>
      </c>
      <c r="I13" s="30"/>
      <c r="J13" s="30">
        <f t="shared" si="4"/>
        <v>0</v>
      </c>
      <c r="K13" s="30">
        <f t="shared" si="0"/>
        <v>49.821000000000005</v>
      </c>
      <c r="L13" s="40" t="s">
        <v>369</v>
      </c>
      <c r="M13" s="40"/>
      <c r="N13" s="40"/>
      <c r="O13" s="2"/>
      <c r="P13" s="2"/>
      <c r="Q13" s="2"/>
    </row>
    <row r="14" spans="1:17" ht="18" customHeight="1" x14ac:dyDescent="0.25">
      <c r="A14" s="27">
        <v>10</v>
      </c>
      <c r="B14" s="7" t="s">
        <v>236</v>
      </c>
      <c r="C14" s="5">
        <v>73.803989999999999</v>
      </c>
      <c r="D14" s="30">
        <f t="shared" si="1"/>
        <v>36.901994999999999</v>
      </c>
      <c r="E14" s="8">
        <v>81.2</v>
      </c>
      <c r="F14" s="30">
        <f t="shared" si="2"/>
        <v>8.120000000000001</v>
      </c>
      <c r="G14" s="8">
        <v>23.75</v>
      </c>
      <c r="H14" s="30">
        <f t="shared" si="3"/>
        <v>4.75</v>
      </c>
      <c r="I14" s="30"/>
      <c r="J14" s="30">
        <f t="shared" si="4"/>
        <v>0</v>
      </c>
      <c r="K14" s="30">
        <f t="shared" si="0"/>
        <v>49.771995000000004</v>
      </c>
      <c r="L14" s="40" t="s">
        <v>369</v>
      </c>
      <c r="M14" s="40"/>
      <c r="N14" s="40"/>
      <c r="O14" s="2"/>
      <c r="P14" s="2"/>
      <c r="Q14" s="2"/>
    </row>
    <row r="15" spans="1:17" ht="18" customHeight="1" x14ac:dyDescent="0.25">
      <c r="A15" s="27">
        <v>11</v>
      </c>
      <c r="B15" s="7" t="s">
        <v>237</v>
      </c>
      <c r="C15" s="5">
        <v>74.025409999999994</v>
      </c>
      <c r="D15" s="30">
        <f t="shared" si="1"/>
        <v>37.012704999999997</v>
      </c>
      <c r="E15" s="8">
        <v>78.8</v>
      </c>
      <c r="F15" s="30">
        <f t="shared" si="2"/>
        <v>7.88</v>
      </c>
      <c r="G15" s="8">
        <v>23.75</v>
      </c>
      <c r="H15" s="30">
        <f t="shared" si="3"/>
        <v>4.75</v>
      </c>
      <c r="I15" s="30"/>
      <c r="J15" s="30">
        <f t="shared" si="4"/>
        <v>0</v>
      </c>
      <c r="K15" s="30">
        <f t="shared" si="0"/>
        <v>49.642704999999999</v>
      </c>
      <c r="L15" s="40" t="s">
        <v>369</v>
      </c>
      <c r="M15" s="40"/>
      <c r="N15" s="40"/>
      <c r="O15" s="2"/>
      <c r="P15" s="2"/>
      <c r="Q15" s="2"/>
    </row>
    <row r="16" spans="1:17" ht="18" customHeight="1" x14ac:dyDescent="0.25">
      <c r="A16" s="27">
        <v>12</v>
      </c>
      <c r="B16" s="7" t="s">
        <v>238</v>
      </c>
      <c r="C16" s="5">
        <v>71.03</v>
      </c>
      <c r="D16" s="30">
        <f t="shared" si="1"/>
        <v>35.515000000000001</v>
      </c>
      <c r="E16" s="8">
        <v>93</v>
      </c>
      <c r="F16" s="30">
        <f t="shared" si="2"/>
        <v>9.3000000000000007</v>
      </c>
      <c r="G16" s="8">
        <v>23.75</v>
      </c>
      <c r="H16" s="30">
        <f t="shared" si="3"/>
        <v>4.75</v>
      </c>
      <c r="I16" s="30"/>
      <c r="J16" s="30">
        <f t="shared" si="4"/>
        <v>0</v>
      </c>
      <c r="K16" s="30">
        <f t="shared" si="0"/>
        <v>49.564999999999998</v>
      </c>
      <c r="L16" s="40" t="s">
        <v>369</v>
      </c>
      <c r="M16" s="40"/>
      <c r="N16" s="40"/>
      <c r="O16" s="2"/>
      <c r="P16" s="2"/>
      <c r="Q16" s="2"/>
    </row>
    <row r="17" spans="1:17" ht="18" customHeight="1" x14ac:dyDescent="0.25">
      <c r="A17" s="27">
        <v>13</v>
      </c>
      <c r="B17" s="7" t="s">
        <v>239</v>
      </c>
      <c r="C17" s="5">
        <v>82.8</v>
      </c>
      <c r="D17" s="30">
        <f t="shared" si="1"/>
        <v>41.4</v>
      </c>
      <c r="E17" s="8">
        <v>78.53</v>
      </c>
      <c r="F17" s="30">
        <f t="shared" si="2"/>
        <v>7.8530000000000006</v>
      </c>
      <c r="G17" s="8">
        <v>0</v>
      </c>
      <c r="H17" s="30">
        <f t="shared" si="3"/>
        <v>0</v>
      </c>
      <c r="I17" s="30"/>
      <c r="J17" s="30">
        <f t="shared" si="4"/>
        <v>0</v>
      </c>
      <c r="K17" s="30">
        <f t="shared" si="0"/>
        <v>49.253</v>
      </c>
      <c r="L17" s="40" t="s">
        <v>369</v>
      </c>
      <c r="M17" s="40"/>
      <c r="N17" s="40"/>
      <c r="O17" s="2"/>
      <c r="P17" s="2"/>
      <c r="Q17" s="2"/>
    </row>
    <row r="18" spans="1:17" ht="18" customHeight="1" x14ac:dyDescent="0.25">
      <c r="A18" s="27">
        <v>14</v>
      </c>
      <c r="B18" s="7" t="s">
        <v>240</v>
      </c>
      <c r="C18" s="5">
        <v>74.02</v>
      </c>
      <c r="D18" s="30">
        <f t="shared" si="1"/>
        <v>37.01</v>
      </c>
      <c r="E18" s="8">
        <v>77.400000000000006</v>
      </c>
      <c r="F18" s="30">
        <f t="shared" si="2"/>
        <v>7.7400000000000011</v>
      </c>
      <c r="G18" s="8">
        <v>18.75</v>
      </c>
      <c r="H18" s="30">
        <f t="shared" si="3"/>
        <v>3.75</v>
      </c>
      <c r="I18" s="30"/>
      <c r="J18" s="30">
        <f t="shared" si="4"/>
        <v>0</v>
      </c>
      <c r="K18" s="30">
        <f t="shared" si="0"/>
        <v>48.5</v>
      </c>
      <c r="L18" s="40" t="s">
        <v>369</v>
      </c>
      <c r="M18" s="40"/>
      <c r="N18" s="40"/>
      <c r="O18" s="2"/>
      <c r="P18" s="2"/>
      <c r="Q18" s="2"/>
    </row>
    <row r="19" spans="1:17" ht="18" customHeight="1" x14ac:dyDescent="0.25">
      <c r="A19" s="27">
        <v>15</v>
      </c>
      <c r="B19" s="7" t="s">
        <v>241</v>
      </c>
      <c r="C19" s="5">
        <v>67.907619999999994</v>
      </c>
      <c r="D19" s="30">
        <f t="shared" si="1"/>
        <v>33.953809999999997</v>
      </c>
      <c r="E19" s="8">
        <v>80.400000000000006</v>
      </c>
      <c r="F19" s="30">
        <f t="shared" si="2"/>
        <v>8.0400000000000009</v>
      </c>
      <c r="G19" s="8">
        <v>32.5</v>
      </c>
      <c r="H19" s="30">
        <f t="shared" si="3"/>
        <v>6.5</v>
      </c>
      <c r="I19" s="30"/>
      <c r="J19" s="30">
        <f t="shared" si="4"/>
        <v>0</v>
      </c>
      <c r="K19" s="30">
        <f t="shared" si="0"/>
        <v>48.493809999999996</v>
      </c>
      <c r="L19" s="40" t="s">
        <v>369</v>
      </c>
      <c r="M19" s="40"/>
      <c r="N19" s="40"/>
      <c r="O19" s="2"/>
      <c r="P19" s="2"/>
      <c r="Q19" s="2"/>
    </row>
    <row r="20" spans="1:17" ht="18" customHeight="1" x14ac:dyDescent="0.25">
      <c r="A20" s="27">
        <v>16</v>
      </c>
      <c r="B20" s="7" t="s">
        <v>242</v>
      </c>
      <c r="C20" s="5">
        <v>75.933000000000007</v>
      </c>
      <c r="D20" s="30">
        <f t="shared" si="1"/>
        <v>37.966500000000003</v>
      </c>
      <c r="E20" s="8">
        <v>72.459999999999994</v>
      </c>
      <c r="F20" s="30">
        <f t="shared" si="2"/>
        <v>7.2459999999999996</v>
      </c>
      <c r="G20" s="8">
        <v>16.25</v>
      </c>
      <c r="H20" s="30">
        <f t="shared" si="3"/>
        <v>3.25</v>
      </c>
      <c r="I20" s="30"/>
      <c r="J20" s="30">
        <f t="shared" si="4"/>
        <v>0</v>
      </c>
      <c r="K20" s="30">
        <f t="shared" si="0"/>
        <v>48.462500000000006</v>
      </c>
      <c r="L20" s="40" t="s">
        <v>369</v>
      </c>
      <c r="M20" s="40"/>
      <c r="N20" s="40"/>
      <c r="O20" s="2"/>
      <c r="P20" s="2"/>
      <c r="Q20" s="2"/>
    </row>
    <row r="21" spans="1:17" ht="18" customHeight="1" x14ac:dyDescent="0.25">
      <c r="A21" s="27">
        <v>17</v>
      </c>
      <c r="B21" s="7" t="s">
        <v>243</v>
      </c>
      <c r="C21" s="5">
        <v>79.183080000000004</v>
      </c>
      <c r="D21" s="30">
        <f t="shared" si="1"/>
        <v>39.591540000000002</v>
      </c>
      <c r="E21" s="8">
        <v>80.8</v>
      </c>
      <c r="F21" s="30">
        <f t="shared" si="2"/>
        <v>8.08</v>
      </c>
      <c r="G21" s="8">
        <v>0</v>
      </c>
      <c r="H21" s="30">
        <f t="shared" si="3"/>
        <v>0</v>
      </c>
      <c r="I21" s="30"/>
      <c r="J21" s="30">
        <f t="shared" si="4"/>
        <v>0</v>
      </c>
      <c r="K21" s="30">
        <f t="shared" si="0"/>
        <v>47.67154</v>
      </c>
      <c r="L21" s="40" t="s">
        <v>369</v>
      </c>
      <c r="M21" s="40"/>
      <c r="N21" s="40"/>
      <c r="O21" s="2"/>
      <c r="P21" s="2"/>
      <c r="Q21" s="2"/>
    </row>
    <row r="22" spans="1:17" ht="18" customHeight="1" x14ac:dyDescent="0.25">
      <c r="A22" s="27">
        <v>18</v>
      </c>
      <c r="B22" s="7" t="s">
        <v>244</v>
      </c>
      <c r="C22" s="5">
        <v>73.123199999999997</v>
      </c>
      <c r="D22" s="30">
        <f t="shared" si="1"/>
        <v>36.561599999999999</v>
      </c>
      <c r="E22" s="8">
        <v>69.66</v>
      </c>
      <c r="F22" s="30">
        <f t="shared" si="2"/>
        <v>6.9660000000000002</v>
      </c>
      <c r="G22" s="8">
        <v>20</v>
      </c>
      <c r="H22" s="30">
        <f t="shared" si="3"/>
        <v>4</v>
      </c>
      <c r="I22" s="30"/>
      <c r="J22" s="30">
        <f t="shared" si="4"/>
        <v>0</v>
      </c>
      <c r="K22" s="30">
        <f t="shared" si="0"/>
        <v>47.5276</v>
      </c>
      <c r="L22" s="40" t="s">
        <v>369</v>
      </c>
      <c r="M22" s="40"/>
      <c r="N22" s="40"/>
      <c r="O22" s="2"/>
      <c r="P22" s="2"/>
      <c r="Q22" s="2"/>
    </row>
    <row r="23" spans="1:17" ht="18" customHeight="1" x14ac:dyDescent="0.25">
      <c r="A23" s="27">
        <v>19</v>
      </c>
      <c r="B23" s="7" t="s">
        <v>245</v>
      </c>
      <c r="C23" s="5">
        <v>64.921000000000006</v>
      </c>
      <c r="D23" s="30">
        <f t="shared" si="1"/>
        <v>32.460500000000003</v>
      </c>
      <c r="E23" s="8">
        <v>87.2</v>
      </c>
      <c r="F23" s="30">
        <f t="shared" si="2"/>
        <v>8.7200000000000006</v>
      </c>
      <c r="G23" s="8">
        <v>29</v>
      </c>
      <c r="H23" s="30">
        <f t="shared" si="3"/>
        <v>5.8000000000000007</v>
      </c>
      <c r="I23" s="30"/>
      <c r="J23" s="30">
        <f t="shared" si="4"/>
        <v>0</v>
      </c>
      <c r="K23" s="30">
        <f t="shared" si="0"/>
        <v>46.980500000000006</v>
      </c>
      <c r="L23" s="40" t="s">
        <v>369</v>
      </c>
      <c r="M23" s="40"/>
      <c r="N23" s="40"/>
      <c r="O23" s="2"/>
      <c r="P23" s="2"/>
      <c r="Q23" s="2"/>
    </row>
    <row r="24" spans="1:17" ht="18" customHeight="1" x14ac:dyDescent="0.25">
      <c r="A24" s="27">
        <v>20</v>
      </c>
      <c r="B24" s="7" t="s">
        <v>246</v>
      </c>
      <c r="C24" s="5">
        <v>77.12</v>
      </c>
      <c r="D24" s="30">
        <f t="shared" si="1"/>
        <v>38.56</v>
      </c>
      <c r="E24" s="8">
        <v>83.9</v>
      </c>
      <c r="F24" s="30">
        <f t="shared" si="2"/>
        <v>8.39</v>
      </c>
      <c r="G24" s="8">
        <v>0</v>
      </c>
      <c r="H24" s="30">
        <f t="shared" si="3"/>
        <v>0</v>
      </c>
      <c r="I24" s="30"/>
      <c r="J24" s="30">
        <f t="shared" si="4"/>
        <v>0</v>
      </c>
      <c r="K24" s="30">
        <f t="shared" si="0"/>
        <v>46.95</v>
      </c>
      <c r="L24" s="40" t="s">
        <v>369</v>
      </c>
      <c r="M24" s="40"/>
      <c r="N24" s="40"/>
      <c r="O24" s="2"/>
      <c r="P24" s="2"/>
      <c r="Q24" s="2"/>
    </row>
    <row r="25" spans="1:17" ht="18" customHeight="1" x14ac:dyDescent="0.25">
      <c r="A25" s="27">
        <v>21</v>
      </c>
      <c r="B25" s="7" t="s">
        <v>247</v>
      </c>
      <c r="C25" s="5">
        <v>71.64</v>
      </c>
      <c r="D25" s="30">
        <f t="shared" ref="D25:D38" si="5">(C25*0.5)</f>
        <v>35.82</v>
      </c>
      <c r="E25" s="8">
        <v>87.86</v>
      </c>
      <c r="F25" s="30">
        <f t="shared" ref="F25:F38" si="6">(E25*0.1)</f>
        <v>8.7859999999999996</v>
      </c>
      <c r="G25" s="8">
        <v>11.25</v>
      </c>
      <c r="H25" s="30">
        <f t="shared" ref="H25:H38" si="7">(G25*0.2)</f>
        <v>2.25</v>
      </c>
      <c r="I25" s="30"/>
      <c r="J25" s="30">
        <f t="shared" ref="J25:J38" si="8">(I25*0.2)</f>
        <v>0</v>
      </c>
      <c r="K25" s="30">
        <f t="shared" ref="K25:K38" si="9">(D25+F25+H25+J25)</f>
        <v>46.856000000000002</v>
      </c>
      <c r="L25" s="40" t="s">
        <v>369</v>
      </c>
      <c r="M25" s="40"/>
      <c r="N25" s="40"/>
      <c r="O25" s="2"/>
      <c r="P25" s="2"/>
      <c r="Q25" s="2"/>
    </row>
    <row r="26" spans="1:17" ht="18.75" customHeight="1" x14ac:dyDescent="0.25">
      <c r="A26" s="27">
        <v>22</v>
      </c>
      <c r="B26" s="7" t="s">
        <v>248</v>
      </c>
      <c r="C26" s="5">
        <v>76.900000000000006</v>
      </c>
      <c r="D26" s="30">
        <f t="shared" si="5"/>
        <v>38.450000000000003</v>
      </c>
      <c r="E26" s="8">
        <v>82</v>
      </c>
      <c r="F26" s="30">
        <f t="shared" si="6"/>
        <v>8.2000000000000011</v>
      </c>
      <c r="G26" s="8">
        <v>0</v>
      </c>
      <c r="H26" s="30">
        <f t="shared" si="7"/>
        <v>0</v>
      </c>
      <c r="I26" s="30"/>
      <c r="J26" s="30">
        <f t="shared" si="8"/>
        <v>0</v>
      </c>
      <c r="K26" s="30">
        <f t="shared" si="9"/>
        <v>46.650000000000006</v>
      </c>
      <c r="L26" s="40" t="s">
        <v>369</v>
      </c>
      <c r="M26" s="40"/>
      <c r="N26" s="40"/>
      <c r="O26" s="2"/>
      <c r="P26" s="2"/>
      <c r="Q26" s="2"/>
    </row>
    <row r="27" spans="1:17" ht="18" customHeight="1" x14ac:dyDescent="0.25">
      <c r="A27" s="27">
        <v>23</v>
      </c>
      <c r="B27" s="7" t="s">
        <v>249</v>
      </c>
      <c r="C27" s="5">
        <v>70.787819999999996</v>
      </c>
      <c r="D27" s="30">
        <f t="shared" si="5"/>
        <v>35.393909999999998</v>
      </c>
      <c r="E27" s="8">
        <v>75</v>
      </c>
      <c r="F27" s="30">
        <f t="shared" si="6"/>
        <v>7.5</v>
      </c>
      <c r="G27" s="8">
        <v>18.75</v>
      </c>
      <c r="H27" s="30">
        <f t="shared" si="7"/>
        <v>3.75</v>
      </c>
      <c r="I27" s="30"/>
      <c r="J27" s="30">
        <f t="shared" si="8"/>
        <v>0</v>
      </c>
      <c r="K27" s="30">
        <f t="shared" si="9"/>
        <v>46.643909999999998</v>
      </c>
      <c r="L27" s="40" t="s">
        <v>369</v>
      </c>
      <c r="M27" s="40"/>
      <c r="N27" s="40"/>
      <c r="O27" s="2"/>
      <c r="P27" s="2"/>
      <c r="Q27" s="2"/>
    </row>
    <row r="28" spans="1:17" ht="18" customHeight="1" x14ac:dyDescent="0.25">
      <c r="A28" s="27">
        <v>24</v>
      </c>
      <c r="B28" s="7" t="s">
        <v>250</v>
      </c>
      <c r="C28" s="5">
        <v>78.319999999999993</v>
      </c>
      <c r="D28" s="30">
        <f t="shared" si="5"/>
        <v>39.159999999999997</v>
      </c>
      <c r="E28" s="8">
        <v>73.400000000000006</v>
      </c>
      <c r="F28" s="30">
        <f t="shared" si="6"/>
        <v>7.3400000000000007</v>
      </c>
      <c r="G28" s="8">
        <v>0</v>
      </c>
      <c r="H28" s="30">
        <f t="shared" si="7"/>
        <v>0</v>
      </c>
      <c r="I28" s="30"/>
      <c r="J28" s="30">
        <f t="shared" si="8"/>
        <v>0</v>
      </c>
      <c r="K28" s="30">
        <f t="shared" si="9"/>
        <v>46.5</v>
      </c>
      <c r="L28" s="40" t="s">
        <v>369</v>
      </c>
      <c r="M28" s="40"/>
      <c r="N28" s="40"/>
      <c r="O28" s="2"/>
      <c r="P28" s="2"/>
      <c r="Q28" s="2"/>
    </row>
    <row r="29" spans="1:17" ht="18" customHeight="1" x14ac:dyDescent="0.25">
      <c r="A29" s="27">
        <v>25</v>
      </c>
      <c r="B29" s="7" t="s">
        <v>251</v>
      </c>
      <c r="C29" s="5">
        <v>78.13</v>
      </c>
      <c r="D29" s="30">
        <f t="shared" si="5"/>
        <v>39.064999999999998</v>
      </c>
      <c r="E29" s="8">
        <v>71.53</v>
      </c>
      <c r="F29" s="30">
        <f t="shared" si="6"/>
        <v>7.1530000000000005</v>
      </c>
      <c r="G29" s="8">
        <v>0</v>
      </c>
      <c r="H29" s="30">
        <f t="shared" si="7"/>
        <v>0</v>
      </c>
      <c r="I29" s="30"/>
      <c r="J29" s="30">
        <f t="shared" si="8"/>
        <v>0</v>
      </c>
      <c r="K29" s="30">
        <f t="shared" si="9"/>
        <v>46.217999999999996</v>
      </c>
      <c r="L29" s="40" t="s">
        <v>369</v>
      </c>
      <c r="M29" s="40"/>
      <c r="N29" s="40"/>
      <c r="O29" s="2"/>
      <c r="P29" s="2"/>
      <c r="Q29" s="2"/>
    </row>
    <row r="30" spans="1:17" ht="18" customHeight="1" x14ac:dyDescent="0.25">
      <c r="A30" s="27">
        <v>26</v>
      </c>
      <c r="B30" s="7" t="s">
        <v>252</v>
      </c>
      <c r="C30" s="5">
        <v>76.28</v>
      </c>
      <c r="D30" s="30">
        <f t="shared" si="5"/>
        <v>38.14</v>
      </c>
      <c r="E30" s="8">
        <v>79.599999999999994</v>
      </c>
      <c r="F30" s="30">
        <f t="shared" si="6"/>
        <v>7.96</v>
      </c>
      <c r="G30" s="8">
        <v>0</v>
      </c>
      <c r="H30" s="30">
        <f t="shared" si="7"/>
        <v>0</v>
      </c>
      <c r="I30" s="30"/>
      <c r="J30" s="30">
        <f t="shared" si="8"/>
        <v>0</v>
      </c>
      <c r="K30" s="30">
        <f t="shared" si="9"/>
        <v>46.1</v>
      </c>
      <c r="L30" s="40" t="s">
        <v>369</v>
      </c>
      <c r="M30" s="40"/>
      <c r="N30" s="40"/>
      <c r="O30" s="2"/>
      <c r="P30" s="2"/>
      <c r="Q30" s="2"/>
    </row>
    <row r="31" spans="1:17" ht="18" customHeight="1" x14ac:dyDescent="0.25">
      <c r="A31" s="27">
        <v>27</v>
      </c>
      <c r="B31" s="7" t="s">
        <v>253</v>
      </c>
      <c r="C31" s="5">
        <v>75.58</v>
      </c>
      <c r="D31" s="30">
        <f t="shared" si="5"/>
        <v>37.79</v>
      </c>
      <c r="E31" s="8">
        <v>77.2</v>
      </c>
      <c r="F31" s="30">
        <f t="shared" si="6"/>
        <v>7.7200000000000006</v>
      </c>
      <c r="G31" s="8">
        <v>0</v>
      </c>
      <c r="H31" s="30">
        <f t="shared" si="7"/>
        <v>0</v>
      </c>
      <c r="I31" s="30"/>
      <c r="J31" s="30">
        <f t="shared" si="8"/>
        <v>0</v>
      </c>
      <c r="K31" s="30">
        <f t="shared" si="9"/>
        <v>45.51</v>
      </c>
      <c r="L31" s="40" t="s">
        <v>369</v>
      </c>
      <c r="M31" s="40"/>
      <c r="N31" s="40"/>
      <c r="O31" s="2"/>
      <c r="P31" s="2"/>
      <c r="Q31" s="2"/>
    </row>
    <row r="32" spans="1:17" ht="18" customHeight="1" x14ac:dyDescent="0.25">
      <c r="A32" s="27">
        <v>28</v>
      </c>
      <c r="B32" s="7" t="s">
        <v>254</v>
      </c>
      <c r="C32" s="5">
        <v>75.177160000000001</v>
      </c>
      <c r="D32" s="30">
        <f t="shared" si="5"/>
        <v>37.58858</v>
      </c>
      <c r="E32" s="8">
        <v>75.5</v>
      </c>
      <c r="F32" s="30">
        <f t="shared" si="6"/>
        <v>7.5500000000000007</v>
      </c>
      <c r="G32" s="8">
        <v>0</v>
      </c>
      <c r="H32" s="30">
        <f t="shared" si="7"/>
        <v>0</v>
      </c>
      <c r="I32" s="30"/>
      <c r="J32" s="30">
        <f t="shared" si="8"/>
        <v>0</v>
      </c>
      <c r="K32" s="30">
        <f t="shared" si="9"/>
        <v>45.138580000000005</v>
      </c>
      <c r="L32" s="40" t="s">
        <v>369</v>
      </c>
      <c r="M32" s="40"/>
      <c r="N32" s="40"/>
      <c r="O32" s="2"/>
      <c r="P32" s="2"/>
      <c r="Q32" s="2"/>
    </row>
    <row r="33" spans="1:17" ht="18" customHeight="1" x14ac:dyDescent="0.25">
      <c r="A33" s="27">
        <v>29</v>
      </c>
      <c r="B33" s="7" t="s">
        <v>255</v>
      </c>
      <c r="C33" s="5">
        <v>75.500029999999995</v>
      </c>
      <c r="D33" s="30">
        <f t="shared" si="5"/>
        <v>37.750014999999998</v>
      </c>
      <c r="E33" s="8">
        <v>72.400000000000006</v>
      </c>
      <c r="F33" s="30">
        <f t="shared" si="6"/>
        <v>7.2400000000000011</v>
      </c>
      <c r="G33" s="8">
        <v>0</v>
      </c>
      <c r="H33" s="30">
        <f t="shared" si="7"/>
        <v>0</v>
      </c>
      <c r="I33" s="30"/>
      <c r="J33" s="30">
        <f t="shared" si="8"/>
        <v>0</v>
      </c>
      <c r="K33" s="30">
        <f t="shared" si="9"/>
        <v>44.990015</v>
      </c>
      <c r="L33" s="40" t="s">
        <v>369</v>
      </c>
      <c r="M33" s="40"/>
      <c r="N33" s="40"/>
      <c r="O33" s="2"/>
      <c r="P33" s="2"/>
      <c r="Q33" s="2"/>
    </row>
    <row r="34" spans="1:17" ht="18" customHeight="1" x14ac:dyDescent="0.25">
      <c r="A34" s="27">
        <v>30</v>
      </c>
      <c r="B34" s="7" t="s">
        <v>256</v>
      </c>
      <c r="C34" s="5">
        <v>75.900000000000006</v>
      </c>
      <c r="D34" s="30">
        <f t="shared" si="5"/>
        <v>37.950000000000003</v>
      </c>
      <c r="E34" s="8">
        <v>68.73</v>
      </c>
      <c r="F34" s="30">
        <f t="shared" si="6"/>
        <v>6.8730000000000011</v>
      </c>
      <c r="G34" s="8">
        <v>0</v>
      </c>
      <c r="H34" s="30">
        <f t="shared" si="7"/>
        <v>0</v>
      </c>
      <c r="I34" s="30"/>
      <c r="J34" s="30">
        <f t="shared" si="8"/>
        <v>0</v>
      </c>
      <c r="K34" s="30">
        <f t="shared" si="9"/>
        <v>44.823000000000008</v>
      </c>
      <c r="L34" s="40" t="s">
        <v>369</v>
      </c>
      <c r="M34" s="40"/>
      <c r="N34" s="40"/>
      <c r="O34" s="2"/>
      <c r="P34" s="2"/>
      <c r="Q34" s="2"/>
    </row>
    <row r="35" spans="1:17" ht="18" customHeight="1" x14ac:dyDescent="0.25">
      <c r="A35" s="27">
        <v>31</v>
      </c>
      <c r="B35" s="7" t="s">
        <v>257</v>
      </c>
      <c r="C35" s="5">
        <v>74.162000000000006</v>
      </c>
      <c r="D35" s="30">
        <f t="shared" si="5"/>
        <v>37.081000000000003</v>
      </c>
      <c r="E35" s="8">
        <v>75.73</v>
      </c>
      <c r="F35" s="30">
        <f t="shared" si="6"/>
        <v>7.5730000000000004</v>
      </c>
      <c r="G35" s="8">
        <v>0</v>
      </c>
      <c r="H35" s="30">
        <f t="shared" si="7"/>
        <v>0</v>
      </c>
      <c r="I35" s="30"/>
      <c r="J35" s="30">
        <f t="shared" si="8"/>
        <v>0</v>
      </c>
      <c r="K35" s="30">
        <f t="shared" si="9"/>
        <v>44.654000000000003</v>
      </c>
      <c r="L35" s="40" t="s">
        <v>369</v>
      </c>
      <c r="M35" s="40"/>
      <c r="N35" s="40"/>
      <c r="O35" s="2"/>
      <c r="P35" s="2"/>
      <c r="Q35" s="2"/>
    </row>
    <row r="36" spans="1:17" ht="18" customHeight="1" x14ac:dyDescent="0.25">
      <c r="A36" s="27">
        <v>32</v>
      </c>
      <c r="B36" s="7" t="s">
        <v>258</v>
      </c>
      <c r="C36" s="5">
        <v>75.061310000000006</v>
      </c>
      <c r="D36" s="30">
        <f t="shared" si="5"/>
        <v>37.530655000000003</v>
      </c>
      <c r="E36" s="8">
        <v>70.36</v>
      </c>
      <c r="F36" s="30">
        <f t="shared" si="6"/>
        <v>7.0360000000000005</v>
      </c>
      <c r="G36" s="8">
        <v>0</v>
      </c>
      <c r="H36" s="30">
        <f t="shared" si="7"/>
        <v>0</v>
      </c>
      <c r="I36" s="30"/>
      <c r="J36" s="30">
        <f t="shared" si="8"/>
        <v>0</v>
      </c>
      <c r="K36" s="30">
        <f t="shared" si="9"/>
        <v>44.566655000000004</v>
      </c>
      <c r="L36" s="40" t="s">
        <v>369</v>
      </c>
      <c r="M36" s="40"/>
      <c r="N36" s="40"/>
      <c r="O36" s="2"/>
      <c r="P36" s="2"/>
      <c r="Q36" s="2"/>
    </row>
    <row r="37" spans="1:17" ht="18" customHeight="1" x14ac:dyDescent="0.25">
      <c r="A37" s="27">
        <v>33</v>
      </c>
      <c r="B37" s="7" t="s">
        <v>259</v>
      </c>
      <c r="C37" s="5">
        <v>65.831239999999994</v>
      </c>
      <c r="D37" s="30">
        <f t="shared" si="5"/>
        <v>32.915619999999997</v>
      </c>
      <c r="E37" s="8">
        <v>69.900000000000006</v>
      </c>
      <c r="F37" s="30">
        <f t="shared" si="6"/>
        <v>6.9900000000000011</v>
      </c>
      <c r="G37" s="8">
        <v>22</v>
      </c>
      <c r="H37" s="30">
        <f t="shared" si="7"/>
        <v>4.4000000000000004</v>
      </c>
      <c r="I37" s="30"/>
      <c r="J37" s="30">
        <f t="shared" si="8"/>
        <v>0</v>
      </c>
      <c r="K37" s="30">
        <f t="shared" si="9"/>
        <v>44.305619999999998</v>
      </c>
      <c r="L37" s="40" t="s">
        <v>369</v>
      </c>
      <c r="M37" s="40"/>
      <c r="N37" s="40"/>
      <c r="O37" s="2"/>
      <c r="P37" s="2"/>
      <c r="Q37" s="2"/>
    </row>
    <row r="38" spans="1:17" ht="18" customHeight="1" x14ac:dyDescent="0.25">
      <c r="A38" s="27">
        <v>34</v>
      </c>
      <c r="B38" s="7" t="s">
        <v>260</v>
      </c>
      <c r="C38" s="5">
        <v>72.290000000000006</v>
      </c>
      <c r="D38" s="30">
        <f t="shared" si="5"/>
        <v>36.145000000000003</v>
      </c>
      <c r="E38" s="8">
        <v>80</v>
      </c>
      <c r="F38" s="30">
        <f t="shared" si="6"/>
        <v>8</v>
      </c>
      <c r="G38" s="8">
        <v>0</v>
      </c>
      <c r="H38" s="30">
        <f t="shared" si="7"/>
        <v>0</v>
      </c>
      <c r="I38" s="30"/>
      <c r="J38" s="30">
        <f t="shared" si="8"/>
        <v>0</v>
      </c>
      <c r="K38" s="30">
        <f t="shared" si="9"/>
        <v>44.145000000000003</v>
      </c>
      <c r="L38" s="40" t="s">
        <v>369</v>
      </c>
      <c r="M38" s="40"/>
      <c r="N38" s="40"/>
      <c r="O38" s="2"/>
      <c r="P38" s="2"/>
      <c r="Q38" s="2"/>
    </row>
    <row r="39" spans="1:17" ht="18" customHeight="1" x14ac:dyDescent="0.25">
      <c r="A39" s="27">
        <v>35</v>
      </c>
      <c r="B39" s="7" t="s">
        <v>261</v>
      </c>
      <c r="C39" s="5">
        <v>72.709999999999994</v>
      </c>
      <c r="D39" s="30">
        <f t="shared" ref="D39:D40" si="10">(C39*0.5)</f>
        <v>36.354999999999997</v>
      </c>
      <c r="E39" s="8">
        <v>75.2</v>
      </c>
      <c r="F39" s="30">
        <f t="shared" ref="F39:F40" si="11">(E39*0.1)</f>
        <v>7.5200000000000005</v>
      </c>
      <c r="G39" s="8">
        <v>0</v>
      </c>
      <c r="H39" s="30">
        <f t="shared" ref="H39:H40" si="12">(G39*0.2)</f>
        <v>0</v>
      </c>
      <c r="I39" s="30"/>
      <c r="J39" s="30">
        <f t="shared" ref="J39:J40" si="13">(I39*0.2)</f>
        <v>0</v>
      </c>
      <c r="K39" s="30">
        <f t="shared" ref="K39:K40" si="14">(D39+F39+H39+J39)</f>
        <v>43.875</v>
      </c>
      <c r="L39" s="40" t="s">
        <v>369</v>
      </c>
      <c r="M39" s="40"/>
      <c r="N39" s="40"/>
      <c r="O39" s="2"/>
      <c r="P39" s="2"/>
      <c r="Q39" s="2"/>
    </row>
    <row r="40" spans="1:17" ht="18" customHeight="1" x14ac:dyDescent="0.25">
      <c r="A40" s="27">
        <v>36</v>
      </c>
      <c r="B40" s="7" t="s">
        <v>262</v>
      </c>
      <c r="C40" s="5">
        <v>74.26437</v>
      </c>
      <c r="D40" s="30">
        <f t="shared" si="10"/>
        <v>37.132185</v>
      </c>
      <c r="E40" s="8">
        <v>67.099999999999994</v>
      </c>
      <c r="F40" s="30">
        <f t="shared" si="11"/>
        <v>6.71</v>
      </c>
      <c r="G40" s="8">
        <v>0</v>
      </c>
      <c r="H40" s="30">
        <f t="shared" si="12"/>
        <v>0</v>
      </c>
      <c r="I40" s="30"/>
      <c r="J40" s="30">
        <f t="shared" si="13"/>
        <v>0</v>
      </c>
      <c r="K40" s="30">
        <f t="shared" si="14"/>
        <v>43.842185000000001</v>
      </c>
      <c r="L40" s="40" t="s">
        <v>369</v>
      </c>
      <c r="M40" s="40"/>
      <c r="N40" s="40"/>
      <c r="O40" s="2"/>
      <c r="P40" s="2"/>
      <c r="Q40" s="2"/>
    </row>
    <row r="41" spans="1:17" ht="18" customHeight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8" customHeight="1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 x14ac:dyDescent="0.25">
      <c r="A43" s="3"/>
      <c r="B43" s="28" t="s">
        <v>381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x14ac:dyDescent="0.25">
      <c r="A44" s="3"/>
      <c r="B44" s="28" t="s">
        <v>375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7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7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mergeCells count="45">
    <mergeCell ref="B1:N1"/>
    <mergeCell ref="B2:N2"/>
    <mergeCell ref="B3:B4"/>
    <mergeCell ref="C3:D3"/>
    <mergeCell ref="E3:F3"/>
    <mergeCell ref="G3:H3"/>
    <mergeCell ref="I3:J3"/>
    <mergeCell ref="K3:N3"/>
    <mergeCell ref="L4:N4"/>
    <mergeCell ref="L16:N16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7:N17"/>
    <mergeCell ref="L18:N18"/>
    <mergeCell ref="L19:N19"/>
    <mergeCell ref="L20:N20"/>
    <mergeCell ref="L21:N21"/>
    <mergeCell ref="L22:N22"/>
    <mergeCell ref="L27:N27"/>
    <mergeCell ref="L28:N28"/>
    <mergeCell ref="L29:N29"/>
    <mergeCell ref="L30:N30"/>
    <mergeCell ref="L25:N25"/>
    <mergeCell ref="L26:N26"/>
    <mergeCell ref="L23:N23"/>
    <mergeCell ref="L24:N24"/>
    <mergeCell ref="L31:N31"/>
    <mergeCell ref="L37:N37"/>
    <mergeCell ref="L38:N38"/>
    <mergeCell ref="L39:N39"/>
    <mergeCell ref="L40:N40"/>
    <mergeCell ref="L32:N32"/>
    <mergeCell ref="L33:N33"/>
    <mergeCell ref="L34:N34"/>
    <mergeCell ref="L35:N35"/>
    <mergeCell ref="L36:N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TDE</vt:lpstr>
      <vt:lpstr>TDE DOKTORA</vt:lpstr>
      <vt:lpstr>SİYASET BİL.KAMU YÖN</vt:lpstr>
      <vt:lpstr>ULS İLİŞK</vt:lpstr>
      <vt:lpstr>TÜRKÇE EĞİT</vt:lpstr>
      <vt:lpstr>EĞT.BİL</vt:lpstr>
      <vt:lpstr>EPÖ</vt:lpstr>
      <vt:lpstr>EĞT.YÖN.DEN</vt:lpstr>
      <vt:lpstr>SINIF EĞİTİMİ</vt:lpstr>
      <vt:lpstr>SOSYAL BİLGİLER öĞR</vt:lpstr>
      <vt:lpstr>TARİH</vt:lpstr>
      <vt:lpstr>TARİH DOKTORA</vt:lpstr>
      <vt:lpstr>ANTROPOLOJİ</vt:lpstr>
      <vt:lpstr>YABANCI ÖĞRENCİANTROPOLOJİ</vt:lpstr>
      <vt:lpstr>YABANCIÖĞRENCİ ULUSLARARASI</vt:lpstr>
      <vt:lpstr>GELENEKSEL TÜRK EL SANATLARI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2016-07-15T08:34:01Z</dcterms:modified>
</cp:coreProperties>
</file>